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OHT\現代書作家協会\現代書作家協会展\第57回\元データ\臨書部門\加工済\出品票\"/>
    </mc:Choice>
  </mc:AlternateContent>
  <xr:revisionPtr revIDLastSave="0" documentId="13_ncr:1_{9E549FFB-CD38-4E71-810B-C3B5B9813CF9}" xr6:coauthVersionLast="36" xr6:coauthVersionMax="47" xr10:uidLastSave="{00000000-0000-0000-0000-000000000000}"/>
  <workbookProtection workbookAlgorithmName="SHA-512" workbookHashValue="vRd8OWOn56zAjoteT2LtW6Zw5EKYWOqc1YYKc7/x1HCyogIeubk//iRbyuwlvFBba7e+utRLBRoOS+C8IytbGw==" workbookSaltValue="U3kMcU1j2mAUHK4kvf1WRw==" workbookSpinCount="100000" lockStructure="1"/>
  <bookViews>
    <workbookView xWindow="0" yWindow="0" windowWidth="28800" windowHeight="12135" tabRatio="803" xr2:uid="{00000000-000D-0000-FFFF-FFFF00000000}"/>
  </bookViews>
  <sheets>
    <sheet name="【計算式】B.出品料" sheetId="14" r:id="rId1"/>
    <sheet name="【保護】リスト" sheetId="15" state="hidden" r:id="rId2"/>
    <sheet name="B.出品料" sheetId="16" state="hidden" r:id="rId3"/>
  </sheets>
  <definedNames>
    <definedName name="_xlnm.Print_Area" localSheetId="0">【計算式】B.出品料!$A$1:$L$44</definedName>
  </definedNames>
  <calcPr calcId="191029"/>
</workbook>
</file>

<file path=xl/calcChain.xml><?xml version="1.0" encoding="utf-8"?>
<calcChain xmlns="http://schemas.openxmlformats.org/spreadsheetml/2006/main">
  <c r="K52" i="15" l="1"/>
  <c r="K51" i="15"/>
  <c r="K50" i="15"/>
  <c r="K49" i="15"/>
  <c r="K48" i="15"/>
  <c r="K47" i="15"/>
  <c r="K46" i="15"/>
  <c r="K45" i="15"/>
  <c r="K44" i="15"/>
  <c r="K43" i="15"/>
  <c r="K42" i="15"/>
  <c r="K41" i="15"/>
  <c r="K40" i="15"/>
  <c r="K39" i="15"/>
  <c r="K38" i="15"/>
  <c r="K37" i="15"/>
  <c r="K36" i="15"/>
  <c r="K35" i="15"/>
  <c r="K3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K7" i="15"/>
  <c r="K6" i="15"/>
  <c r="K5" i="15"/>
  <c r="K4" i="15"/>
  <c r="K3" i="15"/>
  <c r="D7" i="14" l="1"/>
  <c r="J27" i="14" l="1"/>
  <c r="H33" i="14"/>
  <c r="P34" i="14" s="1"/>
  <c r="F33" i="14"/>
  <c r="O34" i="14" s="1"/>
  <c r="D33" i="14"/>
  <c r="B33" i="14"/>
  <c r="N34" i="14" s="1"/>
  <c r="F12" i="14"/>
  <c r="B3" i="15"/>
  <c r="D3" i="15" s="1"/>
  <c r="J31" i="14"/>
  <c r="I33" i="14" l="1"/>
  <c r="Q34" i="14" s="1"/>
  <c r="I34" i="14" s="1"/>
  <c r="B87" i="15"/>
  <c r="D87" i="15" s="1"/>
  <c r="B86" i="15"/>
  <c r="D86" i="15" s="1"/>
  <c r="B85" i="15"/>
  <c r="D85" i="15" s="1"/>
  <c r="B84" i="15"/>
  <c r="D84" i="15" s="1"/>
  <c r="B83" i="15"/>
  <c r="D83" i="15" s="1"/>
  <c r="B82" i="15"/>
  <c r="D82" i="15" s="1"/>
  <c r="B81" i="15"/>
  <c r="D81" i="15" s="1"/>
  <c r="B80" i="15"/>
  <c r="D80" i="15" s="1"/>
  <c r="B79" i="15"/>
  <c r="D79" i="15" s="1"/>
  <c r="B78" i="15"/>
  <c r="D78" i="15" s="1"/>
  <c r="B77" i="15"/>
  <c r="D77" i="15" s="1"/>
  <c r="B76" i="15"/>
  <c r="D76" i="15" s="1"/>
  <c r="B75" i="15"/>
  <c r="D75" i="15" s="1"/>
  <c r="B74" i="15"/>
  <c r="D74" i="15" s="1"/>
  <c r="B73" i="15"/>
  <c r="D73" i="15" s="1"/>
  <c r="B72" i="15"/>
  <c r="D72" i="15" s="1"/>
  <c r="B71" i="15"/>
  <c r="D71" i="15" s="1"/>
  <c r="B70" i="15"/>
  <c r="D70" i="15" s="1"/>
  <c r="B69" i="15"/>
  <c r="D69" i="15" s="1"/>
  <c r="B68" i="15"/>
  <c r="D68" i="15" s="1"/>
  <c r="B67" i="15"/>
  <c r="D67" i="15" s="1"/>
  <c r="B66" i="15"/>
  <c r="D66" i="15" s="1"/>
  <c r="B65" i="15"/>
  <c r="D65" i="15" s="1"/>
  <c r="B64" i="15"/>
  <c r="D64" i="15" s="1"/>
  <c r="B63" i="15"/>
  <c r="D63" i="15" s="1"/>
  <c r="B62" i="15"/>
  <c r="D62" i="15" s="1"/>
  <c r="B61" i="15"/>
  <c r="D61" i="15" s="1"/>
  <c r="B60" i="15"/>
  <c r="D60" i="15" s="1"/>
  <c r="B59" i="15"/>
  <c r="D59" i="15" s="1"/>
  <c r="B58" i="15"/>
  <c r="D58" i="15" s="1"/>
  <c r="B57" i="15"/>
  <c r="D57" i="15" s="1"/>
  <c r="B56" i="15"/>
  <c r="D56" i="15" s="1"/>
  <c r="B55" i="15"/>
  <c r="D55" i="15" s="1"/>
  <c r="B54" i="15"/>
  <c r="D54" i="15" s="1"/>
  <c r="B53" i="15"/>
  <c r="D53" i="15" s="1"/>
  <c r="B52" i="15"/>
  <c r="D52" i="15" s="1"/>
  <c r="B51" i="15"/>
  <c r="D51" i="15" s="1"/>
  <c r="B50" i="15"/>
  <c r="D50" i="15" s="1"/>
  <c r="B49" i="15"/>
  <c r="D49" i="15" s="1"/>
  <c r="B48" i="15"/>
  <c r="D48" i="15" s="1"/>
  <c r="B47" i="15"/>
  <c r="D47" i="15" s="1"/>
  <c r="B46" i="15"/>
  <c r="D46" i="15" s="1"/>
  <c r="B45" i="15"/>
  <c r="D45" i="15" s="1"/>
  <c r="B44" i="15"/>
  <c r="D44" i="15" s="1"/>
  <c r="B43" i="15"/>
  <c r="D43" i="15" s="1"/>
  <c r="B42" i="15"/>
  <c r="D42" i="15" s="1"/>
  <c r="B41" i="15"/>
  <c r="D41" i="15" s="1"/>
  <c r="B40" i="15"/>
  <c r="D40" i="15" s="1"/>
  <c r="B39" i="15"/>
  <c r="D39" i="15" s="1"/>
  <c r="B38" i="15"/>
  <c r="D38" i="15" s="1"/>
  <c r="B37" i="15"/>
  <c r="D37" i="15" s="1"/>
  <c r="B36" i="15"/>
  <c r="D36" i="15" s="1"/>
  <c r="B35" i="15"/>
  <c r="D35" i="15" s="1"/>
  <c r="B34" i="15"/>
  <c r="D34" i="15" s="1"/>
  <c r="B33" i="15"/>
  <c r="D33" i="15" s="1"/>
  <c r="B32" i="15"/>
  <c r="D32" i="15" s="1"/>
  <c r="B31" i="15"/>
  <c r="D31" i="15" s="1"/>
  <c r="B30" i="15"/>
  <c r="D30" i="15" s="1"/>
  <c r="B29" i="15"/>
  <c r="D29" i="15" s="1"/>
  <c r="B28" i="15"/>
  <c r="D28" i="15" s="1"/>
  <c r="B27" i="15"/>
  <c r="D27" i="15" s="1"/>
  <c r="B26" i="15"/>
  <c r="D26" i="15" s="1"/>
  <c r="B25" i="15"/>
  <c r="D25" i="15" s="1"/>
  <c r="B24" i="15"/>
  <c r="D24" i="15" s="1"/>
  <c r="B23" i="15"/>
  <c r="D23" i="15" s="1"/>
  <c r="B22" i="15"/>
  <c r="D22" i="15" s="1"/>
  <c r="B21" i="15"/>
  <c r="D21" i="15" s="1"/>
  <c r="B20" i="15"/>
  <c r="D20" i="15" s="1"/>
  <c r="B19" i="15"/>
  <c r="D19" i="15" s="1"/>
  <c r="B18" i="15"/>
  <c r="D18" i="15" s="1"/>
  <c r="B17" i="15"/>
  <c r="D17" i="15" s="1"/>
  <c r="B16" i="15"/>
  <c r="D16" i="15" s="1"/>
  <c r="B15" i="15"/>
  <c r="D15" i="15" s="1"/>
  <c r="B14" i="15"/>
  <c r="D14" i="15" s="1"/>
  <c r="B13" i="15"/>
  <c r="D13" i="15" s="1"/>
  <c r="B12" i="15"/>
  <c r="D12" i="15" s="1"/>
  <c r="B11" i="15"/>
  <c r="D11" i="15" s="1"/>
  <c r="B10" i="15"/>
  <c r="D10" i="15" s="1"/>
  <c r="B9" i="15"/>
  <c r="D9" i="15" s="1"/>
  <c r="B8" i="15"/>
  <c r="D8" i="15" s="1"/>
  <c r="B7" i="15"/>
  <c r="D7" i="15" s="1"/>
  <c r="B6" i="15"/>
  <c r="D6" i="15" s="1"/>
  <c r="B5" i="15"/>
  <c r="D5" i="15" s="1"/>
  <c r="B4" i="15"/>
  <c r="D4" i="15" s="1"/>
</calcChain>
</file>

<file path=xl/sharedStrings.xml><?xml version="1.0" encoding="utf-8"?>
<sst xmlns="http://schemas.openxmlformats.org/spreadsheetml/2006/main" count="414" uniqueCount="287">
  <si>
    <t>一般</t>
    <rPh sb="0" eb="2">
      <t>イッパン</t>
    </rPh>
    <phoneticPr fontId="1"/>
  </si>
  <si>
    <t>小中学生</t>
    <rPh sb="0" eb="4">
      <t>ショウチュウガクセイ</t>
    </rPh>
    <phoneticPr fontId="1"/>
  </si>
  <si>
    <t>イ</t>
    <phoneticPr fontId="1"/>
  </si>
  <si>
    <t>ロ</t>
    <phoneticPr fontId="1"/>
  </si>
  <si>
    <t>出品委嘱</t>
    <rPh sb="0" eb="2">
      <t>シュッピン</t>
    </rPh>
    <rPh sb="2" eb="4">
      <t>イショク</t>
    </rPh>
    <phoneticPr fontId="1"/>
  </si>
  <si>
    <t>無鑑査</t>
    <rPh sb="0" eb="3">
      <t>ムカンサ</t>
    </rPh>
    <phoneticPr fontId="1"/>
  </si>
  <si>
    <t>無 鑑 査</t>
    <rPh sb="0" eb="1">
      <t>ム</t>
    </rPh>
    <rPh sb="2" eb="3">
      <t>カガミ</t>
    </rPh>
    <rPh sb="4" eb="5">
      <t>サ</t>
    </rPh>
    <phoneticPr fontId="1"/>
  </si>
  <si>
    <t>＊枠内を楷書で正しく丁寧に書き、全て該当するものに〇をつけてください。</t>
    <rPh sb="1" eb="3">
      <t>ワクナイ</t>
    </rPh>
    <rPh sb="4" eb="6">
      <t>カイショ</t>
    </rPh>
    <rPh sb="7" eb="8">
      <t>タダ</t>
    </rPh>
    <rPh sb="10" eb="12">
      <t>テイネイ</t>
    </rPh>
    <rPh sb="13" eb="14">
      <t>カ</t>
    </rPh>
    <rPh sb="16" eb="17">
      <t>スベ</t>
    </rPh>
    <rPh sb="18" eb="20">
      <t>ガイトウ</t>
    </rPh>
    <phoneticPr fontId="1"/>
  </si>
  <si>
    <t>碑法帖名</t>
    <rPh sb="0" eb="1">
      <t>ヒ</t>
    </rPh>
    <rPh sb="1" eb="2">
      <t>ホウ</t>
    </rPh>
    <rPh sb="3" eb="4">
      <t>メイ</t>
    </rPh>
    <phoneticPr fontId="1"/>
  </si>
  <si>
    <t>小学低</t>
    <rPh sb="0" eb="2">
      <t>ショウガク</t>
    </rPh>
    <rPh sb="2" eb="3">
      <t>テイ</t>
    </rPh>
    <phoneticPr fontId="1"/>
  </si>
  <si>
    <t>年</t>
    <rPh sb="0" eb="1">
      <t>トシ</t>
    </rPh>
    <phoneticPr fontId="1"/>
  </si>
  <si>
    <t>小学高</t>
    <rPh sb="0" eb="2">
      <t>ショウガク</t>
    </rPh>
    <rPh sb="2" eb="3">
      <t>コウ</t>
    </rPh>
    <phoneticPr fontId="1"/>
  </si>
  <si>
    <t>中学生</t>
    <rPh sb="0" eb="3">
      <t>チュウガクセイ</t>
    </rPh>
    <phoneticPr fontId="1"/>
  </si>
  <si>
    <t>公募二科</t>
    <rPh sb="0" eb="2">
      <t>コウボ</t>
    </rPh>
    <rPh sb="2" eb="3">
      <t>ニ</t>
    </rPh>
    <rPh sb="3" eb="4">
      <t>カ</t>
    </rPh>
    <phoneticPr fontId="1"/>
  </si>
  <si>
    <t>公募一科</t>
    <rPh sb="0" eb="2">
      <t>コウボ</t>
    </rPh>
    <rPh sb="2" eb="3">
      <t>イチ</t>
    </rPh>
    <rPh sb="3" eb="4">
      <t>カ</t>
    </rPh>
    <phoneticPr fontId="1"/>
  </si>
  <si>
    <t>フリガナ</t>
    <phoneticPr fontId="1"/>
  </si>
  <si>
    <t>姓号</t>
    <rPh sb="0" eb="1">
      <t>セイ</t>
    </rPh>
    <rPh sb="1" eb="2">
      <t>ゴウ</t>
    </rPh>
    <phoneticPr fontId="1"/>
  </si>
  <si>
    <t>TEL（携帯も）</t>
    <rPh sb="4" eb="6">
      <t>ケイタイ</t>
    </rPh>
    <phoneticPr fontId="1"/>
  </si>
  <si>
    <t>師系番号</t>
    <rPh sb="0" eb="1">
      <t>シ</t>
    </rPh>
    <rPh sb="1" eb="2">
      <t>ケイ</t>
    </rPh>
    <rPh sb="2" eb="4">
      <t>バンゴウ</t>
    </rPh>
    <phoneticPr fontId="1"/>
  </si>
  <si>
    <t>師系</t>
    <rPh sb="0" eb="1">
      <t>シ</t>
    </rPh>
    <rPh sb="1" eb="2">
      <t>ケイ</t>
    </rPh>
    <phoneticPr fontId="1"/>
  </si>
  <si>
    <t>個人の場合は「個人」と記入</t>
    <rPh sb="0" eb="2">
      <t>コジン</t>
    </rPh>
    <rPh sb="3" eb="5">
      <t>バアイ</t>
    </rPh>
    <rPh sb="7" eb="9">
      <t>コジン</t>
    </rPh>
    <rPh sb="11" eb="13">
      <t>キニュウ</t>
    </rPh>
    <phoneticPr fontId="1"/>
  </si>
  <si>
    <t>高校</t>
    <rPh sb="0" eb="2">
      <t>コウコウ</t>
    </rPh>
    <phoneticPr fontId="1"/>
  </si>
  <si>
    <t>ハ</t>
    <phoneticPr fontId="1"/>
  </si>
  <si>
    <t>二</t>
    <rPh sb="0" eb="1">
      <t>ニ</t>
    </rPh>
    <phoneticPr fontId="1"/>
  </si>
  <si>
    <t>ホ</t>
    <phoneticPr fontId="1"/>
  </si>
  <si>
    <t>へ</t>
    <phoneticPr fontId="1"/>
  </si>
  <si>
    <t>ト</t>
    <phoneticPr fontId="1"/>
  </si>
  <si>
    <t>チ</t>
    <phoneticPr fontId="1"/>
  </si>
  <si>
    <t>縦１３６×横７０</t>
    <rPh sb="0" eb="1">
      <t>タテ</t>
    </rPh>
    <rPh sb="5" eb="6">
      <t>ヨコ</t>
    </rPh>
    <phoneticPr fontId="1"/>
  </si>
  <si>
    <t>縦１３６×横５３</t>
    <rPh sb="0" eb="1">
      <t>タテ</t>
    </rPh>
    <rPh sb="5" eb="6">
      <t>ヨコ</t>
    </rPh>
    <phoneticPr fontId="1"/>
  </si>
  <si>
    <t>縦１３６×横３５</t>
    <rPh sb="0" eb="1">
      <t>タテ</t>
    </rPh>
    <rPh sb="5" eb="6">
      <t>ヨコ</t>
    </rPh>
    <phoneticPr fontId="1"/>
  </si>
  <si>
    <t>碑法帖No.</t>
    <rPh sb="0" eb="1">
      <t>ヒ</t>
    </rPh>
    <rPh sb="1" eb="3">
      <t>ホウジョウ</t>
    </rPh>
    <phoneticPr fontId="1"/>
  </si>
  <si>
    <t>住所 〒　　　　ー</t>
    <rPh sb="0" eb="2">
      <t>ジュウショ</t>
    </rPh>
    <phoneticPr fontId="1"/>
  </si>
  <si>
    <t>種類</t>
    <rPh sb="0" eb="2">
      <t>シュルイ</t>
    </rPh>
    <phoneticPr fontId="1"/>
  </si>
  <si>
    <t>作品寸法（cmセンチ）</t>
    <rPh sb="0" eb="2">
      <t>サクヒン</t>
    </rPh>
    <rPh sb="2" eb="4">
      <t>スンポウ</t>
    </rPh>
    <phoneticPr fontId="1"/>
  </si>
  <si>
    <t>表具代</t>
    <rPh sb="0" eb="3">
      <t>ヒョウグダイ</t>
    </rPh>
    <phoneticPr fontId="1"/>
  </si>
  <si>
    <t>縦　６８×横７０</t>
    <rPh sb="0" eb="1">
      <t>タテ</t>
    </rPh>
    <rPh sb="5" eb="6">
      <t>ヨコ</t>
    </rPh>
    <phoneticPr fontId="1"/>
  </si>
  <si>
    <t>縦　９０×横３５</t>
    <rPh sb="0" eb="1">
      <t>タテ</t>
    </rPh>
    <rPh sb="5" eb="6">
      <t>ヨコ</t>
    </rPh>
    <phoneticPr fontId="1"/>
  </si>
  <si>
    <t>縦　６８×横３５</t>
    <rPh sb="0" eb="1">
      <t>タテ</t>
    </rPh>
    <rPh sb="5" eb="6">
      <t>ヨコ</t>
    </rPh>
    <phoneticPr fontId="1"/>
  </si>
  <si>
    <t>縦　３３×横２４</t>
    <rPh sb="0" eb="1">
      <t>タテ</t>
    </rPh>
    <rPh sb="5" eb="6">
      <t>ヨコ</t>
    </rPh>
    <phoneticPr fontId="1"/>
  </si>
  <si>
    <t>縦　６８×横１８</t>
    <rPh sb="0" eb="1">
      <t>タテ</t>
    </rPh>
    <rPh sb="5" eb="6">
      <t>ヨコ</t>
    </rPh>
    <phoneticPr fontId="1"/>
  </si>
  <si>
    <t>500円</t>
    <rPh sb="3" eb="4">
      <t>エン</t>
    </rPh>
    <phoneticPr fontId="1"/>
  </si>
  <si>
    <t>3,500円</t>
    <rPh sb="5" eb="6">
      <t>エン</t>
    </rPh>
    <phoneticPr fontId="1"/>
  </si>
  <si>
    <t>2,500円</t>
    <rPh sb="5" eb="6">
      <t>エン</t>
    </rPh>
    <phoneticPr fontId="1"/>
  </si>
  <si>
    <t>15,000円</t>
    <rPh sb="6" eb="7">
      <t>エン</t>
    </rPh>
    <phoneticPr fontId="1"/>
  </si>
  <si>
    <t>14,000円</t>
    <rPh sb="6" eb="7">
      <t>エン</t>
    </rPh>
    <phoneticPr fontId="1"/>
  </si>
  <si>
    <t>12,000円</t>
    <rPh sb="6" eb="7">
      <t>エン</t>
    </rPh>
    <phoneticPr fontId="1"/>
  </si>
  <si>
    <t>10,000円</t>
    <rPh sb="6" eb="7">
      <t>エン</t>
    </rPh>
    <phoneticPr fontId="1"/>
  </si>
  <si>
    <t>2,000円</t>
    <rPh sb="5" eb="6">
      <t>エン</t>
    </rPh>
    <phoneticPr fontId="1"/>
  </si>
  <si>
    <t>20,000円</t>
    <rPh sb="6" eb="7">
      <t>エン</t>
    </rPh>
    <phoneticPr fontId="1"/>
  </si>
  <si>
    <t>6,000円</t>
    <rPh sb="5" eb="6">
      <t>エン</t>
    </rPh>
    <phoneticPr fontId="1"/>
  </si>
  <si>
    <t>一    科</t>
    <rPh sb="0" eb="1">
      <t>イチ</t>
    </rPh>
    <rPh sb="5" eb="6">
      <t/>
    </rPh>
    <phoneticPr fontId="1"/>
  </si>
  <si>
    <t>二    科</t>
    <rPh sb="0" eb="1">
      <t>ニ</t>
    </rPh>
    <rPh sb="5" eb="6">
      <t>カ</t>
    </rPh>
    <phoneticPr fontId="1"/>
  </si>
  <si>
    <t>高 校 生</t>
    <rPh sb="0" eb="1">
      <t>コウ</t>
    </rPh>
    <rPh sb="2" eb="3">
      <t>コウ</t>
    </rPh>
    <rPh sb="4" eb="5">
      <t>セイ</t>
    </rPh>
    <phoneticPr fontId="1"/>
  </si>
  <si>
    <t>①　鑑　別　料</t>
    <phoneticPr fontId="1"/>
  </si>
  <si>
    <t>　②　表　　　具</t>
    <rPh sb="3" eb="4">
      <t>ヒョウ</t>
    </rPh>
    <rPh sb="7" eb="8">
      <t>グ</t>
    </rPh>
    <phoneticPr fontId="1"/>
  </si>
  <si>
    <t>③　出　品　料</t>
    <rPh sb="2" eb="3">
      <t>デ</t>
    </rPh>
    <rPh sb="4" eb="5">
      <t>ヒン</t>
    </rPh>
    <rPh sb="6" eb="7">
      <t>リョウ</t>
    </rPh>
    <phoneticPr fontId="1"/>
  </si>
  <si>
    <t>④　貼り合わせ</t>
    <rPh sb="2" eb="3">
      <t>ハ</t>
    </rPh>
    <rPh sb="4" eb="5">
      <t>ア</t>
    </rPh>
    <phoneticPr fontId="1"/>
  </si>
  <si>
    <t>円</t>
    <rPh sb="0" eb="1">
      <t>エン</t>
    </rPh>
    <phoneticPr fontId="1"/>
  </si>
  <si>
    <t>表具代割増料</t>
    <phoneticPr fontId="1"/>
  </si>
  <si>
    <t>1,000円×　　　枚</t>
    <rPh sb="5" eb="6">
      <t>エン</t>
    </rPh>
    <rPh sb="10" eb="11">
      <t>マイ</t>
    </rPh>
    <phoneticPr fontId="1"/>
  </si>
  <si>
    <t>＝</t>
    <phoneticPr fontId="1"/>
  </si>
  <si>
    <t>【８枚迄の作品】</t>
    <rPh sb="2" eb="3">
      <t>マイ</t>
    </rPh>
    <rPh sb="3" eb="4">
      <t>マデ</t>
    </rPh>
    <rPh sb="5" eb="7">
      <t>サクヒン</t>
    </rPh>
    <phoneticPr fontId="1"/>
  </si>
  <si>
    <t>【９枚以上の作品】</t>
    <rPh sb="2" eb="3">
      <t>マイ</t>
    </rPh>
    <rPh sb="3" eb="5">
      <t>イジョウ</t>
    </rPh>
    <rPh sb="6" eb="8">
      <t>サクヒン</t>
    </rPh>
    <phoneticPr fontId="1"/>
  </si>
  <si>
    <t>1,500円×　　　枚</t>
    <rPh sb="5" eb="6">
      <t>エン</t>
    </rPh>
    <rPh sb="10" eb="11">
      <t>マイ</t>
    </rPh>
    <phoneticPr fontId="1"/>
  </si>
  <si>
    <t>,</t>
    <phoneticPr fontId="1"/>
  </si>
  <si>
    <t>,      円</t>
    <rPh sb="7" eb="8">
      <t>エン</t>
    </rPh>
    <phoneticPr fontId="1"/>
  </si>
  <si>
    <t>①＋②＋③＋④（貼り合わせがある場合）合計</t>
    <rPh sb="8" eb="9">
      <t>ハ</t>
    </rPh>
    <rPh sb="10" eb="11">
      <t>ア</t>
    </rPh>
    <rPh sb="16" eb="18">
      <t>バアイ</t>
    </rPh>
    <rPh sb="19" eb="21">
      <t>ゴウケイ</t>
    </rPh>
    <phoneticPr fontId="1"/>
  </si>
  <si>
    <t>【出品料算出表】</t>
    <rPh sb="1" eb="4">
      <t>シュッピンリョウ</t>
    </rPh>
    <rPh sb="4" eb="7">
      <t>サンシュツヒョウ</t>
    </rPh>
    <phoneticPr fontId="1"/>
  </si>
  <si>
    <t>　　　　　　１０枚貼り合わせの作品で、寸法（イ）の場合</t>
    <rPh sb="8" eb="9">
      <t>マイ</t>
    </rPh>
    <rPh sb="9" eb="10">
      <t>ハ</t>
    </rPh>
    <rPh sb="11" eb="12">
      <t>ア</t>
    </rPh>
    <rPh sb="15" eb="17">
      <t>サクヒン</t>
    </rPh>
    <rPh sb="19" eb="21">
      <t>スンポウ</t>
    </rPh>
    <rPh sb="25" eb="27">
      <t>バアイ</t>
    </rPh>
    <phoneticPr fontId="1"/>
  </si>
  <si>
    <t>２．用紙が不足した場合は、現代書作家協会ＨＰよりダウンロードしてお使いください。</t>
    <rPh sb="2" eb="4">
      <t>ヨウシ</t>
    </rPh>
    <rPh sb="5" eb="7">
      <t>フソク</t>
    </rPh>
    <rPh sb="9" eb="11">
      <t>バアイ</t>
    </rPh>
    <rPh sb="13" eb="15">
      <t>ゲンダイ</t>
    </rPh>
    <rPh sb="15" eb="18">
      <t>ショサッカ</t>
    </rPh>
    <rPh sb="18" eb="20">
      <t>キョウカイ</t>
    </rPh>
    <rPh sb="33" eb="34">
      <t>ツカ</t>
    </rPh>
    <phoneticPr fontId="1"/>
  </si>
  <si>
    <t>４．重要なお知らせはＥメールにてご連絡しますので、事務局宛に空メールを送っていただきますようお願いします。</t>
    <rPh sb="2" eb="4">
      <t>ジュウヨウ</t>
    </rPh>
    <rPh sb="6" eb="7">
      <t>シ</t>
    </rPh>
    <rPh sb="17" eb="19">
      <t>レンラク</t>
    </rPh>
    <rPh sb="25" eb="28">
      <t>ジムキョク</t>
    </rPh>
    <rPh sb="28" eb="29">
      <t>アテ</t>
    </rPh>
    <rPh sb="30" eb="31">
      <t>カラ</t>
    </rPh>
    <rPh sb="35" eb="36">
      <t>オク</t>
    </rPh>
    <rPh sb="47" eb="48">
      <t>ネガ</t>
    </rPh>
    <phoneticPr fontId="1"/>
  </si>
  <si>
    <t>５．この用紙は必ずコピーをして保管してください。</t>
    <rPh sb="4" eb="6">
      <t>ヨウシ</t>
    </rPh>
    <rPh sb="7" eb="8">
      <t>カナラ</t>
    </rPh>
    <rPh sb="15" eb="17">
      <t>ホカン</t>
    </rPh>
    <phoneticPr fontId="1"/>
  </si>
  <si>
    <t xml:space="preserve"> ＊ ① ② ③ ④（張り合わせがある場合）該当する項目全てに〇をつけ、合計金額を出してください。</t>
    <rPh sb="11" eb="12">
      <t>ハ</t>
    </rPh>
    <rPh sb="13" eb="14">
      <t>ア</t>
    </rPh>
    <rPh sb="19" eb="21">
      <t>バアイ</t>
    </rPh>
    <rPh sb="22" eb="24">
      <t>ガイトウ</t>
    </rPh>
    <rPh sb="26" eb="28">
      <t>コウモク</t>
    </rPh>
    <rPh sb="28" eb="29">
      <t>スベ</t>
    </rPh>
    <rPh sb="36" eb="38">
      <t>ゴウケイ</t>
    </rPh>
    <rPh sb="38" eb="40">
      <t>キンガク</t>
    </rPh>
    <rPh sb="41" eb="42">
      <t>ダ</t>
    </rPh>
    <phoneticPr fontId="1"/>
  </si>
  <si>
    <t>　　計算例）　８枚貼り合わせの作品で、寸法（イ）の場合</t>
    <rPh sb="2" eb="4">
      <t>ケイサン</t>
    </rPh>
    <rPh sb="4" eb="5">
      <t>レイ</t>
    </rPh>
    <rPh sb="8" eb="9">
      <t>マイ</t>
    </rPh>
    <rPh sb="9" eb="10">
      <t>ハ</t>
    </rPh>
    <rPh sb="11" eb="12">
      <t>ア</t>
    </rPh>
    <rPh sb="15" eb="17">
      <t>サクヒン</t>
    </rPh>
    <rPh sb="19" eb="21">
      <t>スンポウ</t>
    </rPh>
    <rPh sb="25" eb="27">
      <t>バアイ</t>
    </rPh>
    <phoneticPr fontId="1"/>
  </si>
  <si>
    <t>　１５,０００円 ＋ １,０００円×(　８-１) = ２２，０００円</t>
    <rPh sb="7" eb="8">
      <t>エン</t>
    </rPh>
    <rPh sb="16" eb="17">
      <t>エン</t>
    </rPh>
    <rPh sb="33" eb="34">
      <t>エン</t>
    </rPh>
    <phoneticPr fontId="1"/>
  </si>
  <si>
    <t>　１５,０００円 ＋ １,５００円×(１０-１) = ２８，５００円</t>
    <rPh sb="7" eb="8">
      <t>エン</t>
    </rPh>
    <rPh sb="16" eb="17">
      <t>エン</t>
    </rPh>
    <rPh sb="33" eb="34">
      <t>エン</t>
    </rPh>
    <phoneticPr fontId="1"/>
  </si>
  <si>
    <r>
      <rPr>
        <sz val="8"/>
        <color theme="1"/>
        <rFont val="BIZ UD明朝 Medium"/>
        <family val="1"/>
        <charset val="128"/>
      </rPr>
      <t>＊　＊　＊　＊　＊　＊　＊</t>
    </r>
    <r>
      <rPr>
        <b/>
        <sz val="8"/>
        <color theme="1"/>
        <rFont val="BIZ UD明朝 Medium"/>
        <family val="1"/>
        <charset val="128"/>
      </rPr>
      <t>　注　意　事　項　</t>
    </r>
    <r>
      <rPr>
        <sz val="8"/>
        <color theme="1"/>
        <rFont val="BIZ UD明朝 Medium"/>
        <family val="1"/>
        <charset val="128"/>
      </rPr>
      <t>＊　＊　＊　＊　＊　＊　＊</t>
    </r>
    <rPh sb="14" eb="15">
      <t>チュウ</t>
    </rPh>
    <rPh sb="16" eb="17">
      <t>イ</t>
    </rPh>
    <rPh sb="18" eb="19">
      <t>コト</t>
    </rPh>
    <rPh sb="20" eb="21">
      <t>コウ</t>
    </rPh>
    <phoneticPr fontId="1"/>
  </si>
  <si>
    <t>　　定期的なチェックをお願いします。</t>
    <phoneticPr fontId="1"/>
  </si>
  <si>
    <t>＊誤記載や計算間違いがないか、必ずチェックしてから提出してください。</t>
    <rPh sb="1" eb="2">
      <t>ゴ</t>
    </rPh>
    <rPh sb="2" eb="4">
      <t>キサイ</t>
    </rPh>
    <rPh sb="5" eb="7">
      <t>ケイサン</t>
    </rPh>
    <rPh sb="7" eb="9">
      <t>マチガ</t>
    </rPh>
    <rPh sb="15" eb="16">
      <t>カナラ</t>
    </rPh>
    <rPh sb="25" eb="27">
      <t>テイシュツ</t>
    </rPh>
    <phoneticPr fontId="1"/>
  </si>
  <si>
    <r>
      <rPr>
        <u val="double"/>
        <sz val="18"/>
        <color theme="1"/>
        <rFont val="BIZ UD明朝 Medium"/>
        <family val="1"/>
        <charset val="128"/>
      </rPr>
      <t>Ｂ.</t>
    </r>
    <r>
      <rPr>
        <sz val="18"/>
        <color theme="1"/>
        <rFont val="BIZ UD明朝 Medium"/>
        <family val="1"/>
        <charset val="128"/>
      </rPr>
      <t>　出　　品　　料　　</t>
    </r>
    <r>
      <rPr>
        <sz val="14"/>
        <color theme="1"/>
        <rFont val="BIZ UD明朝 Medium"/>
        <family val="1"/>
        <charset val="128"/>
      </rPr>
      <t>【</t>
    </r>
    <r>
      <rPr>
        <u val="double"/>
        <sz val="14"/>
        <color theme="1"/>
        <rFont val="BIZ UD明朝 Medium"/>
        <family val="1"/>
        <charset val="128"/>
      </rPr>
      <t>小学生～出品委嘱共通</t>
    </r>
    <r>
      <rPr>
        <sz val="14"/>
        <color theme="1"/>
        <rFont val="BIZ UD明朝 Medium"/>
        <family val="1"/>
        <charset val="128"/>
      </rPr>
      <t>】</t>
    </r>
    <rPh sb="3" eb="4">
      <t>デ</t>
    </rPh>
    <rPh sb="6" eb="7">
      <t>ヒン</t>
    </rPh>
    <rPh sb="9" eb="10">
      <t>リョウ</t>
    </rPh>
    <rPh sb="13" eb="16">
      <t>ショウガクセイ</t>
    </rPh>
    <rPh sb="17" eb="19">
      <t>シュッピン</t>
    </rPh>
    <rPh sb="19" eb="21">
      <t>イショク</t>
    </rPh>
    <rPh sb="21" eb="23">
      <t>キョウツウ</t>
    </rPh>
    <phoneticPr fontId="1"/>
  </si>
  <si>
    <t xml:space="preserve"> ＊ 貼り合わせの場合、２枚目から、１枚に付き１，０００円　又は　１,５００円を表具代に加算する。</t>
    <rPh sb="3" eb="4">
      <t>ハ</t>
    </rPh>
    <rPh sb="5" eb="6">
      <t>ア</t>
    </rPh>
    <rPh sb="9" eb="11">
      <t>バアイ</t>
    </rPh>
    <rPh sb="13" eb="15">
      <t>マイメ</t>
    </rPh>
    <rPh sb="19" eb="20">
      <t>マイ</t>
    </rPh>
    <rPh sb="21" eb="22">
      <t>ツ</t>
    </rPh>
    <rPh sb="28" eb="29">
      <t>エン</t>
    </rPh>
    <rPh sb="30" eb="31">
      <t>マタ</t>
    </rPh>
    <rPh sb="38" eb="39">
      <t>エン</t>
    </rPh>
    <rPh sb="40" eb="43">
      <t>ヒョウグダイ</t>
    </rPh>
    <rPh sb="44" eb="46">
      <t>カサン</t>
    </rPh>
    <phoneticPr fontId="1"/>
  </si>
  <si>
    <t xml:space="preserve"> ※ 実際の作品枚数から
  １を引いた枚数を記入</t>
    <rPh sb="3" eb="5">
      <t>ジッサイ</t>
    </rPh>
    <rPh sb="6" eb="8">
      <t>サクヒン</t>
    </rPh>
    <rPh sb="8" eb="10">
      <t>マイスウ</t>
    </rPh>
    <rPh sb="17" eb="18">
      <t>ヒ</t>
    </rPh>
    <rPh sb="20" eb="21">
      <t>マイ</t>
    </rPh>
    <rPh sb="21" eb="22">
      <t>カズ</t>
    </rPh>
    <rPh sb="23" eb="25">
      <t>キニュウ</t>
    </rPh>
    <phoneticPr fontId="1"/>
  </si>
  <si>
    <t>３．現代書作家協会展日程表や審査に関して、また急な日程変更など全て現代書作家協会ＨＰにてお知らせしますので、</t>
    <rPh sb="2" eb="4">
      <t>ゲンダイ</t>
    </rPh>
    <rPh sb="4" eb="7">
      <t>ショサッカ</t>
    </rPh>
    <rPh sb="7" eb="9">
      <t>キョウカイ</t>
    </rPh>
    <rPh sb="9" eb="10">
      <t>テン</t>
    </rPh>
    <rPh sb="10" eb="13">
      <t>ニッテイヒョウ</t>
    </rPh>
    <rPh sb="14" eb="16">
      <t>シンサ</t>
    </rPh>
    <rPh sb="17" eb="18">
      <t>カン</t>
    </rPh>
    <rPh sb="23" eb="24">
      <t>キュウ</t>
    </rPh>
    <rPh sb="25" eb="27">
      <t>ニッテイ</t>
    </rPh>
    <rPh sb="27" eb="29">
      <t>ヘンコウ</t>
    </rPh>
    <rPh sb="31" eb="32">
      <t>スベ</t>
    </rPh>
    <rPh sb="33" eb="35">
      <t>ゲンダイ</t>
    </rPh>
    <rPh sb="35" eb="38">
      <t>ショサッカ</t>
    </rPh>
    <rPh sb="38" eb="40">
      <t>キョウカイ</t>
    </rPh>
    <rPh sb="45" eb="46">
      <t>シ</t>
    </rPh>
    <phoneticPr fontId="1"/>
  </si>
  <si>
    <t>６．ご不明な点がございましたら事務局宛にメールでお問い合わせください。</t>
    <rPh sb="3" eb="5">
      <t>フメイ</t>
    </rPh>
    <rPh sb="6" eb="7">
      <t>テン</t>
    </rPh>
    <rPh sb="15" eb="19">
      <t>ジムキョクアテ</t>
    </rPh>
    <rPh sb="25" eb="26">
      <t>ト</t>
    </rPh>
    <rPh sb="27" eb="28">
      <t>ア</t>
    </rPh>
    <phoneticPr fontId="1"/>
  </si>
  <si>
    <t>jimukyoku@gendai-ss.org</t>
    <phoneticPr fontId="1"/>
  </si>
  <si>
    <t>https://gendai-ss.org</t>
    <phoneticPr fontId="1"/>
  </si>
  <si>
    <r>
      <t xml:space="preserve"> Ｅmail：</t>
    </r>
    <r>
      <rPr>
        <sz val="9"/>
        <color rgb="FF0070C0"/>
        <rFont val="BIZ UD明朝 Medium"/>
        <family val="1"/>
        <charset val="128"/>
      </rPr>
      <t>件名に師系番号・師系・ご自分の名前を
 入力し空メールで　j</t>
    </r>
    <r>
      <rPr>
        <sz val="10"/>
        <color rgb="FF0070C0"/>
        <rFont val="BIZ UD明朝 Medium"/>
        <family val="1"/>
        <charset val="128"/>
      </rPr>
      <t xml:space="preserve">imukyoku@gendai-ss.org　
</t>
    </r>
    <r>
      <rPr>
        <sz val="9"/>
        <color rgb="FF0070C0"/>
        <rFont val="BIZ UD明朝 Medium"/>
        <family val="1"/>
        <charset val="128"/>
      </rPr>
      <t xml:space="preserve"> </t>
    </r>
    <r>
      <rPr>
        <sz val="9"/>
        <rFont val="BIZ UD明朝 Medium"/>
        <family val="1"/>
        <charset val="128"/>
      </rPr>
      <t>宛に送信ください。</t>
    </r>
    <rPh sb="7" eb="9">
      <t>ケンメイ</t>
    </rPh>
    <rPh sb="10" eb="11">
      <t>シ</t>
    </rPh>
    <rPh sb="11" eb="12">
      <t>ケイ</t>
    </rPh>
    <rPh sb="12" eb="14">
      <t>バンゴウ</t>
    </rPh>
    <rPh sb="15" eb="16">
      <t>シ</t>
    </rPh>
    <rPh sb="16" eb="17">
      <t>ケイ</t>
    </rPh>
    <rPh sb="19" eb="21">
      <t>ジブン</t>
    </rPh>
    <rPh sb="22" eb="24">
      <t>ナマエ</t>
    </rPh>
    <rPh sb="27" eb="29">
      <t>ニュウリョク</t>
    </rPh>
    <rPh sb="30" eb="31">
      <t>カラ</t>
    </rPh>
    <rPh sb="62" eb="63">
      <t>アテ</t>
    </rPh>
    <rPh sb="64" eb="66">
      <t>ソウシン</t>
    </rPh>
    <phoneticPr fontId="1"/>
  </si>
  <si>
    <t>（個人は８２）</t>
    <rPh sb="1" eb="3">
      <t>コジン</t>
    </rPh>
    <phoneticPr fontId="1"/>
  </si>
  <si>
    <t>都道
府県</t>
    <phoneticPr fontId="1"/>
  </si>
  <si>
    <t>区市
郡</t>
    <phoneticPr fontId="1"/>
  </si>
  <si>
    <r>
      <t>１．Ａ出品目録、Ｂ出品票は、必ず作品と共に</t>
    </r>
    <r>
      <rPr>
        <b/>
        <sz val="10"/>
        <color theme="1"/>
        <rFont val="BIZ UD明朝 Medium"/>
        <family val="1"/>
        <charset val="128"/>
      </rPr>
      <t>１名に付き１セット</t>
    </r>
    <r>
      <rPr>
        <sz val="10"/>
        <color theme="1"/>
        <rFont val="BIZ UD明朝 Medium"/>
        <family val="1"/>
        <charset val="128"/>
      </rPr>
      <t>にして事務局にお送りください。</t>
    </r>
    <rPh sb="3" eb="5">
      <t>シュッピン</t>
    </rPh>
    <rPh sb="5" eb="7">
      <t>モクロク</t>
    </rPh>
    <rPh sb="9" eb="11">
      <t>シュッピン</t>
    </rPh>
    <rPh sb="11" eb="12">
      <t>ヒョウ</t>
    </rPh>
    <rPh sb="14" eb="15">
      <t>カナラ</t>
    </rPh>
    <rPh sb="16" eb="18">
      <t>サクヒン</t>
    </rPh>
    <rPh sb="19" eb="20">
      <t>トモ</t>
    </rPh>
    <rPh sb="22" eb="23">
      <t>メイ</t>
    </rPh>
    <rPh sb="24" eb="25">
      <t>ツ</t>
    </rPh>
    <rPh sb="33" eb="36">
      <t>ジムキョク</t>
    </rPh>
    <rPh sb="38" eb="39">
      <t>オク</t>
    </rPh>
    <phoneticPr fontId="1"/>
  </si>
  <si>
    <t>　　この用紙を元に事務局で登録致しますので、お間違えのないようお願いいたします。</t>
    <rPh sb="4" eb="6">
      <t>ヨウシ</t>
    </rPh>
    <rPh sb="7" eb="8">
      <t>モト</t>
    </rPh>
    <rPh sb="9" eb="12">
      <t>ジムキョク</t>
    </rPh>
    <rPh sb="13" eb="15">
      <t>トウロク</t>
    </rPh>
    <rPh sb="15" eb="16">
      <t>イタ</t>
    </rPh>
    <phoneticPr fontId="1"/>
  </si>
  <si>
    <t>甲骨文</t>
    <rPh sb="0" eb="3">
      <t>コウコツブン</t>
    </rPh>
    <phoneticPr fontId="23"/>
  </si>
  <si>
    <t>石鼓文</t>
    <rPh sb="0" eb="1">
      <t>イシ</t>
    </rPh>
    <rPh sb="1" eb="2">
      <t>コ</t>
    </rPh>
    <rPh sb="2" eb="3">
      <t>ブン</t>
    </rPh>
    <phoneticPr fontId="23"/>
  </si>
  <si>
    <t>権量銘</t>
    <rPh sb="0" eb="1">
      <t>ケン</t>
    </rPh>
    <rPh sb="1" eb="2">
      <t>リョウ</t>
    </rPh>
    <rPh sb="2" eb="3">
      <t>メイ</t>
    </rPh>
    <phoneticPr fontId="23"/>
  </si>
  <si>
    <t>泰山刻石</t>
    <rPh sb="0" eb="2">
      <t>タイザン</t>
    </rPh>
    <rPh sb="2" eb="3">
      <t>コク</t>
    </rPh>
    <rPh sb="3" eb="4">
      <t>イシ</t>
    </rPh>
    <phoneticPr fontId="23"/>
  </si>
  <si>
    <t>瓦当文集</t>
    <rPh sb="0" eb="1">
      <t>カワラ</t>
    </rPh>
    <rPh sb="1" eb="2">
      <t>トウ</t>
    </rPh>
    <rPh sb="2" eb="4">
      <t>ブンシュウ</t>
    </rPh>
    <phoneticPr fontId="23"/>
  </si>
  <si>
    <t>塼文集</t>
    <rPh sb="1" eb="3">
      <t>ブンシュウ</t>
    </rPh>
    <phoneticPr fontId="23"/>
  </si>
  <si>
    <t>開通褒斜道刻石</t>
    <rPh sb="0" eb="2">
      <t>カイツウ</t>
    </rPh>
    <rPh sb="2" eb="3">
      <t>ホ</t>
    </rPh>
    <rPh sb="3" eb="4">
      <t>シャ</t>
    </rPh>
    <rPh sb="4" eb="5">
      <t>ドウ</t>
    </rPh>
    <rPh sb="5" eb="6">
      <t>コク</t>
    </rPh>
    <rPh sb="6" eb="7">
      <t>セキ</t>
    </rPh>
    <phoneticPr fontId="23"/>
  </si>
  <si>
    <t>石門頌</t>
    <rPh sb="0" eb="1">
      <t>イシ</t>
    </rPh>
    <rPh sb="1" eb="2">
      <t>モン</t>
    </rPh>
    <rPh sb="2" eb="3">
      <t>ショウ</t>
    </rPh>
    <phoneticPr fontId="23"/>
  </si>
  <si>
    <t>乙瑛碑</t>
    <rPh sb="0" eb="1">
      <t>オツ</t>
    </rPh>
    <rPh sb="1" eb="2">
      <t>エイ</t>
    </rPh>
    <rPh sb="2" eb="3">
      <t>ヒ</t>
    </rPh>
    <phoneticPr fontId="23"/>
  </si>
  <si>
    <t>礼器碑</t>
    <rPh sb="0" eb="1">
      <t>レイ</t>
    </rPh>
    <rPh sb="1" eb="2">
      <t>ウツワ</t>
    </rPh>
    <rPh sb="2" eb="3">
      <t>ヒ</t>
    </rPh>
    <phoneticPr fontId="23"/>
  </si>
  <si>
    <t>孔宙碑</t>
    <rPh sb="0" eb="1">
      <t>コウ</t>
    </rPh>
    <rPh sb="1" eb="2">
      <t>チュウ</t>
    </rPh>
    <rPh sb="2" eb="3">
      <t>ヒ</t>
    </rPh>
    <phoneticPr fontId="23"/>
  </si>
  <si>
    <t>西狭頌</t>
    <rPh sb="0" eb="1">
      <t>ニシ</t>
    </rPh>
    <rPh sb="1" eb="2">
      <t>サ</t>
    </rPh>
    <rPh sb="2" eb="3">
      <t>ショウ</t>
    </rPh>
    <phoneticPr fontId="23"/>
  </si>
  <si>
    <t>曹全碑</t>
    <rPh sb="0" eb="1">
      <t>ソウ</t>
    </rPh>
    <rPh sb="1" eb="3">
      <t>ゼンヒ</t>
    </rPh>
    <phoneticPr fontId="23"/>
  </si>
  <si>
    <t>張遷碑</t>
    <rPh sb="0" eb="1">
      <t>チョウ</t>
    </rPh>
    <rPh sb="1" eb="2">
      <t>セン</t>
    </rPh>
    <rPh sb="2" eb="3">
      <t>ヒ</t>
    </rPh>
    <phoneticPr fontId="23"/>
  </si>
  <si>
    <t>木簡（木簡残紙集１・２・３）</t>
    <rPh sb="0" eb="2">
      <t>モッカン</t>
    </rPh>
    <rPh sb="3" eb="5">
      <t>モッカン</t>
    </rPh>
    <rPh sb="5" eb="6">
      <t>ノコ</t>
    </rPh>
    <rPh sb="6" eb="7">
      <t>シ</t>
    </rPh>
    <rPh sb="7" eb="8">
      <t>シュウ</t>
    </rPh>
    <phoneticPr fontId="23"/>
  </si>
  <si>
    <t>小楷集</t>
    <rPh sb="0" eb="1">
      <t>コ</t>
    </rPh>
    <rPh sb="1" eb="2">
      <t>カイ</t>
    </rPh>
    <rPh sb="2" eb="3">
      <t>シュウ</t>
    </rPh>
    <phoneticPr fontId="23"/>
  </si>
  <si>
    <t>天発神讖碑</t>
    <phoneticPr fontId="23"/>
  </si>
  <si>
    <t>月儀帖</t>
    <rPh sb="0" eb="1">
      <t>ツキ</t>
    </rPh>
    <rPh sb="1" eb="2">
      <t>ギ</t>
    </rPh>
    <rPh sb="2" eb="3">
      <t>チョウ</t>
    </rPh>
    <phoneticPr fontId="23"/>
  </si>
  <si>
    <t>蘭亭叙</t>
    <rPh sb="0" eb="2">
      <t>ランテイ</t>
    </rPh>
    <rPh sb="2" eb="3">
      <t>ジョ</t>
    </rPh>
    <phoneticPr fontId="23"/>
  </si>
  <si>
    <t>集字聖教序</t>
    <rPh sb="0" eb="1">
      <t>シュウ</t>
    </rPh>
    <rPh sb="1" eb="2">
      <t>ジ</t>
    </rPh>
    <rPh sb="2" eb="4">
      <t>セイキョウ</t>
    </rPh>
    <rPh sb="4" eb="5">
      <t>ジョ</t>
    </rPh>
    <phoneticPr fontId="23"/>
  </si>
  <si>
    <t>十七帖</t>
    <rPh sb="0" eb="2">
      <t>ジュウナナ</t>
    </rPh>
    <rPh sb="2" eb="3">
      <t>チョウ</t>
    </rPh>
    <phoneticPr fontId="23"/>
  </si>
  <si>
    <t>広武将軍碑</t>
    <rPh sb="0" eb="1">
      <t>ヒロ</t>
    </rPh>
    <rPh sb="1" eb="2">
      <t>ブ</t>
    </rPh>
    <rPh sb="2" eb="4">
      <t>ショウグン</t>
    </rPh>
    <rPh sb="4" eb="5">
      <t>ヒ</t>
    </rPh>
    <phoneticPr fontId="23"/>
  </si>
  <si>
    <t>爨宝子碑</t>
    <rPh sb="0" eb="1">
      <t>カマド</t>
    </rPh>
    <rPh sb="1" eb="2">
      <t>タカラ</t>
    </rPh>
    <rPh sb="2" eb="3">
      <t>コ</t>
    </rPh>
    <rPh sb="3" eb="4">
      <t>ヒ</t>
    </rPh>
    <phoneticPr fontId="23"/>
  </si>
  <si>
    <t>鄭󠄀羲下碑</t>
    <rPh sb="4" eb="5">
      <t>シタ</t>
    </rPh>
    <rPh sb="5" eb="6">
      <t>ヒ</t>
    </rPh>
    <phoneticPr fontId="23"/>
  </si>
  <si>
    <t>龍門二十品</t>
    <rPh sb="0" eb="2">
      <t>リュウモン</t>
    </rPh>
    <rPh sb="2" eb="4">
      <t>ニジュウ</t>
    </rPh>
    <rPh sb="4" eb="5">
      <t>ヒン</t>
    </rPh>
    <phoneticPr fontId="23"/>
  </si>
  <si>
    <t>張猛龍碑</t>
    <rPh sb="0" eb="1">
      <t>チョウ</t>
    </rPh>
    <rPh sb="1" eb="2">
      <t>モウ</t>
    </rPh>
    <rPh sb="2" eb="3">
      <t>リュウ</t>
    </rPh>
    <rPh sb="3" eb="4">
      <t>ヒ</t>
    </rPh>
    <phoneticPr fontId="23"/>
  </si>
  <si>
    <t>高貞碑</t>
    <rPh sb="0" eb="1">
      <t>コウ</t>
    </rPh>
    <rPh sb="1" eb="2">
      <t>テイ</t>
    </rPh>
    <rPh sb="2" eb="3">
      <t>ヒ</t>
    </rPh>
    <phoneticPr fontId="23"/>
  </si>
  <si>
    <t>墓誌銘集</t>
    <rPh sb="0" eb="2">
      <t>ボシ</t>
    </rPh>
    <rPh sb="2" eb="3">
      <t>メイ</t>
    </rPh>
    <rPh sb="3" eb="4">
      <t>シュウ</t>
    </rPh>
    <phoneticPr fontId="23"/>
  </si>
  <si>
    <t>真草千字文</t>
    <rPh sb="0" eb="1">
      <t>マ</t>
    </rPh>
    <rPh sb="1" eb="2">
      <t>ソウ</t>
    </rPh>
    <rPh sb="2" eb="5">
      <t>センジモン</t>
    </rPh>
    <phoneticPr fontId="23"/>
  </si>
  <si>
    <t>孔子廟堂碑</t>
    <rPh sb="0" eb="5">
      <t>コウシビョウドウヒ</t>
    </rPh>
    <phoneticPr fontId="23"/>
  </si>
  <si>
    <t>皇甫誕碑</t>
    <rPh sb="0" eb="1">
      <t>コウ</t>
    </rPh>
    <rPh sb="1" eb="2">
      <t>ホ</t>
    </rPh>
    <rPh sb="2" eb="3">
      <t>タン</t>
    </rPh>
    <rPh sb="3" eb="4">
      <t>ヒ</t>
    </rPh>
    <phoneticPr fontId="23"/>
  </si>
  <si>
    <t>九成宮醴泉銘</t>
    <rPh sb="0" eb="1">
      <t>ク</t>
    </rPh>
    <rPh sb="1" eb="3">
      <t>ナルミヤ</t>
    </rPh>
    <rPh sb="3" eb="4">
      <t>レイ</t>
    </rPh>
    <rPh sb="4" eb="5">
      <t>セン</t>
    </rPh>
    <rPh sb="5" eb="6">
      <t>メイ</t>
    </rPh>
    <phoneticPr fontId="23"/>
  </si>
  <si>
    <t>晋祠銘</t>
    <rPh sb="0" eb="1">
      <t>シン</t>
    </rPh>
    <rPh sb="1" eb="2">
      <t>ホコラ</t>
    </rPh>
    <rPh sb="2" eb="3">
      <t>メイ</t>
    </rPh>
    <phoneticPr fontId="23"/>
  </si>
  <si>
    <t>温泉銘</t>
    <rPh sb="0" eb="2">
      <t>オンセン</t>
    </rPh>
    <rPh sb="2" eb="3">
      <t>メイ</t>
    </rPh>
    <phoneticPr fontId="23"/>
  </si>
  <si>
    <t>泉男生墓誌銘</t>
    <rPh sb="0" eb="1">
      <t>セン</t>
    </rPh>
    <rPh sb="1" eb="2">
      <t>ダン</t>
    </rPh>
    <rPh sb="2" eb="3">
      <t>セイ</t>
    </rPh>
    <rPh sb="3" eb="4">
      <t>ボ</t>
    </rPh>
    <rPh sb="4" eb="5">
      <t>シ</t>
    </rPh>
    <rPh sb="5" eb="6">
      <t>メイ</t>
    </rPh>
    <phoneticPr fontId="23"/>
  </si>
  <si>
    <t>道因法師碑</t>
    <rPh sb="0" eb="1">
      <t>ドウ</t>
    </rPh>
    <rPh sb="1" eb="3">
      <t>インホウ</t>
    </rPh>
    <rPh sb="3" eb="4">
      <t>シ</t>
    </rPh>
    <rPh sb="4" eb="5">
      <t>ヒ</t>
    </rPh>
    <phoneticPr fontId="23"/>
  </si>
  <si>
    <t>孟法師碑</t>
    <rPh sb="0" eb="3">
      <t>モウホウシ</t>
    </rPh>
    <rPh sb="3" eb="4">
      <t>ヒ</t>
    </rPh>
    <phoneticPr fontId="23"/>
  </si>
  <si>
    <t>雁塔聖教序</t>
    <rPh sb="0" eb="2">
      <t>ガントウ</t>
    </rPh>
    <rPh sb="2" eb="4">
      <t>セイキョウ</t>
    </rPh>
    <rPh sb="4" eb="5">
      <t>ジョ</t>
    </rPh>
    <phoneticPr fontId="23"/>
  </si>
  <si>
    <t>枯樹賦</t>
    <rPh sb="0" eb="1">
      <t>コ</t>
    </rPh>
    <rPh sb="1" eb="2">
      <t>ジュ</t>
    </rPh>
    <rPh sb="2" eb="3">
      <t>フ</t>
    </rPh>
    <phoneticPr fontId="23"/>
  </si>
  <si>
    <t>書　譜</t>
    <rPh sb="0" eb="1">
      <t>ショ</t>
    </rPh>
    <rPh sb="2" eb="3">
      <t>フ</t>
    </rPh>
    <phoneticPr fontId="23"/>
  </si>
  <si>
    <t>多宝塔碑</t>
    <rPh sb="0" eb="1">
      <t>タ</t>
    </rPh>
    <rPh sb="1" eb="3">
      <t>ホウトウ</t>
    </rPh>
    <rPh sb="3" eb="4">
      <t>ヒ</t>
    </rPh>
    <phoneticPr fontId="23"/>
  </si>
  <si>
    <t>麻姑仙壇記</t>
    <rPh sb="0" eb="1">
      <t>マ</t>
    </rPh>
    <rPh sb="1" eb="2">
      <t>シュウトメ</t>
    </rPh>
    <rPh sb="2" eb="3">
      <t>セン</t>
    </rPh>
    <rPh sb="3" eb="4">
      <t>ダン</t>
    </rPh>
    <rPh sb="4" eb="5">
      <t>キ</t>
    </rPh>
    <phoneticPr fontId="23"/>
  </si>
  <si>
    <t>建中告身帖</t>
    <rPh sb="0" eb="1">
      <t>ケン</t>
    </rPh>
    <rPh sb="1" eb="2">
      <t>チュウ</t>
    </rPh>
    <rPh sb="2" eb="3">
      <t>コク</t>
    </rPh>
    <rPh sb="3" eb="4">
      <t>シン</t>
    </rPh>
    <rPh sb="4" eb="5">
      <t>ジョウ</t>
    </rPh>
    <phoneticPr fontId="23"/>
  </si>
  <si>
    <t>顔勤礼碑</t>
    <rPh sb="0" eb="1">
      <t>ガン</t>
    </rPh>
    <rPh sb="1" eb="2">
      <t>キン</t>
    </rPh>
    <rPh sb="2" eb="3">
      <t>レイ</t>
    </rPh>
    <rPh sb="3" eb="4">
      <t>ヒ</t>
    </rPh>
    <phoneticPr fontId="23"/>
  </si>
  <si>
    <t>争坐位文稿</t>
    <rPh sb="0" eb="1">
      <t>ソウ</t>
    </rPh>
    <rPh sb="1" eb="3">
      <t>ザイ</t>
    </rPh>
    <rPh sb="3" eb="4">
      <t>ブン</t>
    </rPh>
    <rPh sb="4" eb="5">
      <t>コウ</t>
    </rPh>
    <phoneticPr fontId="23"/>
  </si>
  <si>
    <t>祭姪文稿</t>
    <rPh sb="0" eb="1">
      <t>サイ</t>
    </rPh>
    <rPh sb="1" eb="2">
      <t>メイ</t>
    </rPh>
    <rPh sb="2" eb="3">
      <t>ブン</t>
    </rPh>
    <rPh sb="3" eb="4">
      <t>コウ</t>
    </rPh>
    <phoneticPr fontId="23"/>
  </si>
  <si>
    <t>自叙帖</t>
    <rPh sb="0" eb="1">
      <t>ジ</t>
    </rPh>
    <rPh sb="1" eb="2">
      <t>ジョ</t>
    </rPh>
    <rPh sb="2" eb="3">
      <t>チョウ</t>
    </rPh>
    <phoneticPr fontId="23"/>
  </si>
  <si>
    <t>草書千字文</t>
    <rPh sb="0" eb="5">
      <t>ソウショセンジモン</t>
    </rPh>
    <phoneticPr fontId="23"/>
  </si>
  <si>
    <t>楽毅論</t>
    <rPh sb="0" eb="1">
      <t>ラク</t>
    </rPh>
    <rPh sb="1" eb="2">
      <t>タケシ</t>
    </rPh>
    <rPh sb="2" eb="3">
      <t>ロン</t>
    </rPh>
    <phoneticPr fontId="23"/>
  </si>
  <si>
    <t>風信帖</t>
    <rPh sb="0" eb="1">
      <t>フウ</t>
    </rPh>
    <rPh sb="1" eb="2">
      <t>シン</t>
    </rPh>
    <rPh sb="2" eb="3">
      <t>チョウ</t>
    </rPh>
    <phoneticPr fontId="23"/>
  </si>
  <si>
    <t>灌頂記</t>
    <rPh sb="0" eb="1">
      <t>カン</t>
    </rPh>
    <rPh sb="1" eb="2">
      <t>イタダ</t>
    </rPh>
    <rPh sb="2" eb="3">
      <t>キ</t>
    </rPh>
    <phoneticPr fontId="23"/>
  </si>
  <si>
    <t>李嶠詩</t>
    <phoneticPr fontId="23"/>
  </si>
  <si>
    <t>久隔帖</t>
    <rPh sb="0" eb="1">
      <t>キュウ</t>
    </rPh>
    <rPh sb="1" eb="2">
      <t>カク</t>
    </rPh>
    <rPh sb="2" eb="3">
      <t>チョウ</t>
    </rPh>
    <phoneticPr fontId="23"/>
  </si>
  <si>
    <t>伊都内親王願文</t>
    <rPh sb="0" eb="5">
      <t>イトナイシンノウ</t>
    </rPh>
    <rPh sb="5" eb="7">
      <t>ガンモン</t>
    </rPh>
    <phoneticPr fontId="23"/>
  </si>
  <si>
    <t>屏風土代</t>
    <rPh sb="2" eb="3">
      <t>ツチ</t>
    </rPh>
    <rPh sb="3" eb="4">
      <t>ダイ</t>
    </rPh>
    <phoneticPr fontId="23"/>
  </si>
  <si>
    <t>国申文帖</t>
    <rPh sb="0" eb="1">
      <t>クニ</t>
    </rPh>
    <rPh sb="1" eb="2">
      <t>シン</t>
    </rPh>
    <rPh sb="2" eb="3">
      <t>ブン</t>
    </rPh>
    <rPh sb="3" eb="4">
      <t>チョウ</t>
    </rPh>
    <phoneticPr fontId="23"/>
  </si>
  <si>
    <t>離洛帖</t>
    <rPh sb="0" eb="1">
      <t>リ</t>
    </rPh>
    <rPh sb="1" eb="2">
      <t>ラク</t>
    </rPh>
    <rPh sb="2" eb="3">
      <t>チョウ</t>
    </rPh>
    <phoneticPr fontId="23"/>
  </si>
  <si>
    <t>高野切（第一種）</t>
    <rPh sb="0" eb="2">
      <t>コウヤ</t>
    </rPh>
    <rPh sb="2" eb="3">
      <t>セツ</t>
    </rPh>
    <rPh sb="4" eb="7">
      <t>ダイイッシュ</t>
    </rPh>
    <phoneticPr fontId="23"/>
  </si>
  <si>
    <t>高野切（第二種）</t>
    <rPh sb="0" eb="2">
      <t>コウヤ</t>
    </rPh>
    <rPh sb="2" eb="3">
      <t>セツ</t>
    </rPh>
    <rPh sb="4" eb="6">
      <t>ダイニ</t>
    </rPh>
    <rPh sb="6" eb="7">
      <t>シュ</t>
    </rPh>
    <phoneticPr fontId="23"/>
  </si>
  <si>
    <t>高野切（第三種）</t>
    <rPh sb="0" eb="2">
      <t>コウヤ</t>
    </rPh>
    <rPh sb="2" eb="3">
      <t>セツ</t>
    </rPh>
    <rPh sb="4" eb="5">
      <t>ダイ</t>
    </rPh>
    <rPh sb="5" eb="6">
      <t>サン</t>
    </rPh>
    <rPh sb="6" eb="7">
      <t>シュ</t>
    </rPh>
    <phoneticPr fontId="23"/>
  </si>
  <si>
    <t>深窓秘抄</t>
    <rPh sb="0" eb="1">
      <t>フカ</t>
    </rPh>
    <rPh sb="1" eb="2">
      <t>マド</t>
    </rPh>
    <rPh sb="2" eb="3">
      <t>ヒ</t>
    </rPh>
    <rPh sb="3" eb="4">
      <t>ショウ</t>
    </rPh>
    <phoneticPr fontId="23"/>
  </si>
  <si>
    <t>寸松庵色紙</t>
    <rPh sb="0" eb="1">
      <t>スン</t>
    </rPh>
    <rPh sb="1" eb="3">
      <t>マツアン</t>
    </rPh>
    <rPh sb="3" eb="5">
      <t>シキシ</t>
    </rPh>
    <phoneticPr fontId="23"/>
  </si>
  <si>
    <t>秋萩帖</t>
    <rPh sb="0" eb="1">
      <t>アキ</t>
    </rPh>
    <rPh sb="1" eb="2">
      <t>ハギ</t>
    </rPh>
    <rPh sb="2" eb="3">
      <t>チョウ</t>
    </rPh>
    <phoneticPr fontId="23"/>
  </si>
  <si>
    <t>継色紙</t>
    <rPh sb="0" eb="1">
      <t>ツ</t>
    </rPh>
    <rPh sb="1" eb="3">
      <t>シキシ</t>
    </rPh>
    <phoneticPr fontId="23"/>
  </si>
  <si>
    <t>本阿弥切</t>
    <rPh sb="0" eb="3">
      <t>ホンアミ</t>
    </rPh>
    <rPh sb="3" eb="4">
      <t>キリ</t>
    </rPh>
    <phoneticPr fontId="23"/>
  </si>
  <si>
    <t>小島切</t>
    <rPh sb="0" eb="2">
      <t>コジマ</t>
    </rPh>
    <rPh sb="2" eb="3">
      <t>キリ</t>
    </rPh>
    <phoneticPr fontId="23"/>
  </si>
  <si>
    <t>御物和漢朗詠集</t>
    <rPh sb="0" eb="1">
      <t>オ</t>
    </rPh>
    <rPh sb="1" eb="2">
      <t>モノ</t>
    </rPh>
    <rPh sb="2" eb="4">
      <t>ワカン</t>
    </rPh>
    <rPh sb="4" eb="7">
      <t>ロウエイシュウ</t>
    </rPh>
    <phoneticPr fontId="23"/>
  </si>
  <si>
    <t>蓬󠄀莱切（五首一紙）</t>
    <rPh sb="0" eb="4">
      <t>ホウライ</t>
    </rPh>
    <rPh sb="4" eb="5">
      <t>キリ</t>
    </rPh>
    <rPh sb="6" eb="8">
      <t>ゴシュ</t>
    </rPh>
    <rPh sb="8" eb="10">
      <t>イッシ</t>
    </rPh>
    <phoneticPr fontId="23"/>
  </si>
  <si>
    <t>桂本万葉集</t>
    <rPh sb="0" eb="1">
      <t>カツラ</t>
    </rPh>
    <rPh sb="1" eb="2">
      <t>ホン</t>
    </rPh>
    <rPh sb="2" eb="5">
      <t>マンヨウシュウ</t>
    </rPh>
    <phoneticPr fontId="23"/>
  </si>
  <si>
    <t>枡色紙</t>
    <rPh sb="0" eb="1">
      <t>マス</t>
    </rPh>
    <rPh sb="1" eb="3">
      <t>シキシ</t>
    </rPh>
    <phoneticPr fontId="23"/>
  </si>
  <si>
    <t>曼殊院本古今集</t>
    <rPh sb="0" eb="1">
      <t>マン</t>
    </rPh>
    <rPh sb="1" eb="2">
      <t>シュ</t>
    </rPh>
    <rPh sb="2" eb="3">
      <t>イン</t>
    </rPh>
    <rPh sb="3" eb="4">
      <t>ホン</t>
    </rPh>
    <rPh sb="4" eb="7">
      <t>コキンシュウ</t>
    </rPh>
    <phoneticPr fontId="23"/>
  </si>
  <si>
    <t>香紙切</t>
    <rPh sb="0" eb="1">
      <t>カオル</t>
    </rPh>
    <rPh sb="1" eb="2">
      <t>シ</t>
    </rPh>
    <rPh sb="2" eb="3">
      <t>セツ</t>
    </rPh>
    <phoneticPr fontId="23"/>
  </si>
  <si>
    <t>関戸本古今集</t>
    <rPh sb="0" eb="2">
      <t>セキド</t>
    </rPh>
    <rPh sb="2" eb="3">
      <t>ホン</t>
    </rPh>
    <rPh sb="3" eb="6">
      <t>コキンシュウ</t>
    </rPh>
    <phoneticPr fontId="23"/>
  </si>
  <si>
    <t>針切</t>
    <rPh sb="0" eb="1">
      <t>ハリ</t>
    </rPh>
    <rPh sb="1" eb="2">
      <t>キリ</t>
    </rPh>
    <phoneticPr fontId="23"/>
  </si>
  <si>
    <t>和泉式部続集切</t>
    <rPh sb="0" eb="4">
      <t>イズミシキブ</t>
    </rPh>
    <rPh sb="4" eb="5">
      <t>ゾク</t>
    </rPh>
    <rPh sb="5" eb="6">
      <t>シュウ</t>
    </rPh>
    <rPh sb="6" eb="7">
      <t>キリ</t>
    </rPh>
    <phoneticPr fontId="23"/>
  </si>
  <si>
    <t>藍紙本万葉集</t>
    <rPh sb="0" eb="1">
      <t>アイ</t>
    </rPh>
    <rPh sb="1" eb="2">
      <t>シ</t>
    </rPh>
    <rPh sb="2" eb="3">
      <t>ホン</t>
    </rPh>
    <rPh sb="3" eb="6">
      <t>マンヨウシュウ</t>
    </rPh>
    <phoneticPr fontId="23"/>
  </si>
  <si>
    <t>西本願寺三十六人集伊勢集</t>
    <rPh sb="0" eb="4">
      <t>ニシホンガンジ</t>
    </rPh>
    <rPh sb="4" eb="9">
      <t>サンジュウロクニンシュウ</t>
    </rPh>
    <rPh sb="9" eb="12">
      <t>イセシュウ</t>
    </rPh>
    <phoneticPr fontId="23"/>
  </si>
  <si>
    <t>元永本古今集</t>
    <rPh sb="0" eb="1">
      <t>モト</t>
    </rPh>
    <rPh sb="1" eb="2">
      <t>エイ</t>
    </rPh>
    <rPh sb="2" eb="3">
      <t>ホン</t>
    </rPh>
    <rPh sb="3" eb="6">
      <t>コキンシュウ</t>
    </rPh>
    <phoneticPr fontId="23"/>
  </si>
  <si>
    <t>筋切　通切</t>
    <rPh sb="0" eb="2">
      <t>スジギ</t>
    </rPh>
    <rPh sb="3" eb="5">
      <t>トオリギ</t>
    </rPh>
    <phoneticPr fontId="23"/>
  </si>
  <si>
    <t>中務集</t>
    <rPh sb="0" eb="2">
      <t>チュウム</t>
    </rPh>
    <rPh sb="2" eb="3">
      <t>シュウ</t>
    </rPh>
    <phoneticPr fontId="23"/>
  </si>
  <si>
    <t>一条攝政集</t>
    <rPh sb="0" eb="2">
      <t>イチジョウ</t>
    </rPh>
    <rPh sb="2" eb="3">
      <t>セツ</t>
    </rPh>
    <rPh sb="3" eb="4">
      <t>セイ</t>
    </rPh>
    <rPh sb="4" eb="5">
      <t>シュウ</t>
    </rPh>
    <phoneticPr fontId="23"/>
  </si>
  <si>
    <t>篆刻全集№1、№2</t>
    <phoneticPr fontId="23"/>
  </si>
  <si>
    <t>選択してください</t>
    <rPh sb="0" eb="2">
      <t>センタク</t>
    </rPh>
    <phoneticPr fontId="23"/>
  </si>
  <si>
    <t>碑法帖No.を選択すると自動で入力されます</t>
    <rPh sb="0" eb="1">
      <t>ヒ</t>
    </rPh>
    <rPh sb="1" eb="2">
      <t>ホウ</t>
    </rPh>
    <rPh sb="2" eb="3">
      <t>チョウ</t>
    </rPh>
    <rPh sb="7" eb="9">
      <t>センタク</t>
    </rPh>
    <rPh sb="12" eb="14">
      <t>ジドウ</t>
    </rPh>
    <rPh sb="15" eb="17">
      <t>ニュウリョク</t>
    </rPh>
    <phoneticPr fontId="23"/>
  </si>
  <si>
    <t>枚</t>
    <rPh sb="0" eb="1">
      <t>マイ</t>
    </rPh>
    <phoneticPr fontId="1"/>
  </si>
  <si>
    <t>円</t>
    <rPh sb="0" eb="1">
      <t>エン</t>
    </rPh>
    <phoneticPr fontId="1"/>
  </si>
  <si>
    <t>1,500円×</t>
    <rPh sb="5" eb="6">
      <t>エン</t>
    </rPh>
    <phoneticPr fontId="1"/>
  </si>
  <si>
    <t>1,000円×</t>
    <rPh sb="5" eb="6">
      <t>エン</t>
    </rPh>
    <phoneticPr fontId="1"/>
  </si>
  <si>
    <t>※ 碑法帖No.をプルダウンから選択してください。</t>
    <rPh sb="2" eb="3">
      <t>ヒ</t>
    </rPh>
    <rPh sb="3" eb="5">
      <t>ホウチョウ</t>
    </rPh>
    <rPh sb="16" eb="18">
      <t>センタク</t>
    </rPh>
    <phoneticPr fontId="1"/>
  </si>
  <si>
    <t>※ 碑法帖名は碑法帖No.を選択すると自動で入力されます。</t>
    <rPh sb="2" eb="3">
      <t>ヒ</t>
    </rPh>
    <rPh sb="3" eb="5">
      <t>ホウチョウ</t>
    </rPh>
    <rPh sb="5" eb="6">
      <t>メイ</t>
    </rPh>
    <rPh sb="7" eb="8">
      <t>ヒ</t>
    </rPh>
    <rPh sb="8" eb="10">
      <t>ホウチョウ</t>
    </rPh>
    <rPh sb="14" eb="16">
      <t>センタク</t>
    </rPh>
    <rPh sb="19" eb="21">
      <t>ジドウ</t>
    </rPh>
    <rPh sb="22" eb="24">
      <t>ニュウリョク</t>
    </rPh>
    <phoneticPr fontId="1"/>
  </si>
  <si>
    <t>※ 入力するとセルの色は消えます。</t>
    <rPh sb="2" eb="4">
      <t>ニュウリョク</t>
    </rPh>
    <rPh sb="10" eb="11">
      <t>イロ</t>
    </rPh>
    <rPh sb="12" eb="13">
      <t>キ</t>
    </rPh>
    <phoneticPr fontId="1"/>
  </si>
  <si>
    <t>※ いずれか該当する方に枚数を入力すると、④は自動で計算されます。</t>
    <rPh sb="6" eb="8">
      <t>ガイトウ</t>
    </rPh>
    <rPh sb="10" eb="11">
      <t>ホウ</t>
    </rPh>
    <rPh sb="12" eb="14">
      <t>マイスウ</t>
    </rPh>
    <rPh sb="15" eb="17">
      <t>ニュウリョク</t>
    </rPh>
    <rPh sb="23" eb="25">
      <t>ジドウ</t>
    </rPh>
    <rPh sb="26" eb="28">
      <t>ケイサン</t>
    </rPh>
    <phoneticPr fontId="1"/>
  </si>
  <si>
    <t>合計</t>
    <rPh sb="0" eb="2">
      <t>ゴウケイ</t>
    </rPh>
    <phoneticPr fontId="1"/>
  </si>
  <si>
    <t xml:space="preserve"> ＊ ① ② ③ ④（貼り合わせがある場合）該当する項目全てに〇をつけ、合計金額を出してください。</t>
    <rPh sb="13" eb="14">
      <t>ア</t>
    </rPh>
    <rPh sb="19" eb="21">
      <t>バアイ</t>
    </rPh>
    <rPh sb="22" eb="24">
      <t>ガイトウ</t>
    </rPh>
    <rPh sb="26" eb="28">
      <t>コウモク</t>
    </rPh>
    <rPh sb="28" eb="29">
      <t>スベ</t>
    </rPh>
    <rPh sb="36" eb="38">
      <t>ゴウケイ</t>
    </rPh>
    <rPh sb="38" eb="40">
      <t>キンガク</t>
    </rPh>
    <rPh sb="41" eb="42">
      <t>ダ</t>
    </rPh>
    <phoneticPr fontId="1"/>
  </si>
  <si>
    <t>／</t>
    <phoneticPr fontId="1"/>
  </si>
  <si>
    <t>植竹 由貴</t>
  </si>
  <si>
    <t>重信 琇煌</t>
  </si>
  <si>
    <t>牧野　霽峰</t>
  </si>
  <si>
    <t>阿内 春美</t>
  </si>
  <si>
    <t>岡田 櫂歌</t>
  </si>
  <si>
    <t>門脇 華雪</t>
  </si>
  <si>
    <t>神谷　美喜</t>
  </si>
  <si>
    <t>佐藤　瑞泉</t>
  </si>
  <si>
    <t>仲田 美香</t>
  </si>
  <si>
    <t>網代 澄亭</t>
  </si>
  <si>
    <t>庄司　紅邨</t>
  </si>
  <si>
    <t>洪　石峰</t>
  </si>
  <si>
    <t>甲斐 あや子</t>
  </si>
  <si>
    <t>尾田川 敏子</t>
  </si>
  <si>
    <t>長田　春洋</t>
  </si>
  <si>
    <t>森川 星葉</t>
  </si>
  <si>
    <t>山口　景芳</t>
  </si>
  <si>
    <t>江口 紫光</t>
  </si>
  <si>
    <t>小林 光葉</t>
  </si>
  <si>
    <t>酒井 安子</t>
  </si>
  <si>
    <t>金子 苳雨</t>
  </si>
  <si>
    <t>儀間 豊花</t>
  </si>
  <si>
    <t>中田　祥茜</t>
  </si>
  <si>
    <t>米里　春泉</t>
  </si>
  <si>
    <t>（個人）</t>
  </si>
  <si>
    <t>羽鳥 小慧</t>
  </si>
  <si>
    <t>岡  梅香</t>
  </si>
  <si>
    <t>小林 景流</t>
  </si>
  <si>
    <t>小林 竹邨</t>
  </si>
  <si>
    <t>岡元 華苑</t>
  </si>
  <si>
    <t>鎌田 舜英</t>
  </si>
  <si>
    <t>小田桐 香苑</t>
  </si>
  <si>
    <t>池田 東樵</t>
  </si>
  <si>
    <t>大西坤龍</t>
  </si>
  <si>
    <t>岡  一艸</t>
  </si>
  <si>
    <t>粟津 紅花</t>
  </si>
  <si>
    <t>田中 秀葉</t>
  </si>
  <si>
    <t>熊   峰</t>
  </si>
  <si>
    <t>柴田 羊晃</t>
  </si>
  <si>
    <t>大津 裕仙</t>
  </si>
  <si>
    <t>田中 公子</t>
  </si>
  <si>
    <t>吉田 琴泉</t>
  </si>
  <si>
    <t>市川 李光</t>
  </si>
  <si>
    <t>小森谷　美恵子</t>
  </si>
  <si>
    <t>西山　鐵廬</t>
  </si>
  <si>
    <t>碑法帖リスト</t>
    <phoneticPr fontId="1"/>
  </si>
  <si>
    <t>師系リスト</t>
    <rPh sb="0" eb="1">
      <t>シ</t>
    </rPh>
    <rPh sb="1" eb="2">
      <t>ケイ</t>
    </rPh>
    <phoneticPr fontId="1"/>
  </si>
  <si>
    <t>小学生学年リスト</t>
    <rPh sb="0" eb="3">
      <t>ショウガクセイ</t>
    </rPh>
    <rPh sb="3" eb="5">
      <t>ガクネン</t>
    </rPh>
    <phoneticPr fontId="1"/>
  </si>
  <si>
    <t>個人の場合は「個人」と記入</t>
    <phoneticPr fontId="1"/>
  </si>
  <si>
    <t>住所 　〒</t>
    <rPh sb="0" eb="2">
      <t>ジュウショ</t>
    </rPh>
    <phoneticPr fontId="1"/>
  </si>
  <si>
    <t>自動で入力されます</t>
    <rPh sb="0" eb="2">
      <t>ジドウ</t>
    </rPh>
    <rPh sb="3" eb="5">
      <t>ニュウリョク</t>
    </rPh>
    <phoneticPr fontId="1"/>
  </si>
  <si>
    <t>鑑別料リスト</t>
    <rPh sb="0" eb="3">
      <t>カンベツリョウ</t>
    </rPh>
    <phoneticPr fontId="1"/>
  </si>
  <si>
    <t>１．１名につきA出品目録、B出品料の用紙2枚で1セットにして事務局に作品と共に送って下さい。</t>
    <phoneticPr fontId="1"/>
  </si>
  <si>
    <r>
      <t xml:space="preserve"> Ｅmail：</t>
    </r>
    <r>
      <rPr>
        <sz val="9"/>
        <color rgb="FF0070C0"/>
        <rFont val="BIZ UD明朝 Medium"/>
        <family val="1"/>
        <charset val="128"/>
      </rPr>
      <t>件名に師系番号・師系・ご自分の名前を
 入力し空メールで【j</t>
    </r>
    <r>
      <rPr>
        <sz val="10"/>
        <color rgb="FF0070C0"/>
        <rFont val="BIZ UD明朝 Medium"/>
        <family val="1"/>
        <charset val="128"/>
      </rPr>
      <t xml:space="preserve">imukyoku@gendai-ss.org】
</t>
    </r>
    <r>
      <rPr>
        <sz val="9"/>
        <color rgb="FF0070C0"/>
        <rFont val="BIZ UD明朝 Medium"/>
        <family val="1"/>
        <charset val="128"/>
      </rPr>
      <t xml:space="preserve"> </t>
    </r>
    <r>
      <rPr>
        <sz val="9"/>
        <rFont val="BIZ UD明朝 Medium"/>
        <family val="1"/>
        <charset val="128"/>
      </rPr>
      <t>宛に送信ください。</t>
    </r>
    <rPh sb="7" eb="9">
      <t>ケンメイ</t>
    </rPh>
    <rPh sb="10" eb="11">
      <t>シ</t>
    </rPh>
    <rPh sb="11" eb="12">
      <t>ケイ</t>
    </rPh>
    <rPh sb="12" eb="14">
      <t>バンゴウ</t>
    </rPh>
    <rPh sb="15" eb="16">
      <t>シ</t>
    </rPh>
    <rPh sb="16" eb="17">
      <t>ケイ</t>
    </rPh>
    <rPh sb="19" eb="21">
      <t>ジブン</t>
    </rPh>
    <rPh sb="22" eb="24">
      <t>ナマエ</t>
    </rPh>
    <rPh sb="27" eb="29">
      <t>ニュウリョク</t>
    </rPh>
    <rPh sb="30" eb="31">
      <t>カラ</t>
    </rPh>
    <rPh sb="62" eb="63">
      <t>アテ</t>
    </rPh>
    <rPh sb="64" eb="66">
      <t>ソウシン</t>
    </rPh>
    <phoneticPr fontId="1"/>
  </si>
  <si>
    <t>殷－唐（書道全集別卷　印譜中国第一部）</t>
    <rPh sb="4" eb="8">
      <t>ショドウゼンシュウ</t>
    </rPh>
    <rPh sb="8" eb="9">
      <t>ベツ</t>
    </rPh>
    <rPh sb="9" eb="10">
      <t>ケン</t>
    </rPh>
    <rPh sb="11" eb="12">
      <t>イン</t>
    </rPh>
    <rPh sb="12" eb="13">
      <t>フ</t>
    </rPh>
    <rPh sb="13" eb="15">
      <t>チュウゴク</t>
    </rPh>
    <rPh sb="15" eb="18">
      <t>ダイイチブ</t>
    </rPh>
    <phoneticPr fontId="23"/>
  </si>
  <si>
    <t>古璽－北朝印（書道講座６篆刻）</t>
    <rPh sb="7" eb="9">
      <t>ショドウ</t>
    </rPh>
    <rPh sb="9" eb="11">
      <t>コウザ</t>
    </rPh>
    <rPh sb="12" eb="14">
      <t>テンコク</t>
    </rPh>
    <phoneticPr fontId="23"/>
  </si>
  <si>
    <t>1年</t>
    <rPh sb="1" eb="2">
      <t>ネン</t>
    </rPh>
    <phoneticPr fontId="1"/>
  </si>
  <si>
    <t>2年</t>
    <phoneticPr fontId="1"/>
  </si>
  <si>
    <t>3年</t>
    <phoneticPr fontId="1"/>
  </si>
  <si>
    <t>4年</t>
    <phoneticPr fontId="1"/>
  </si>
  <si>
    <t>5年</t>
    <phoneticPr fontId="1"/>
  </si>
  <si>
    <t>6年</t>
    <phoneticPr fontId="1"/>
  </si>
  <si>
    <t>作品寸法（cm）</t>
    <rPh sb="0" eb="2">
      <t>サクヒン</t>
    </rPh>
    <rPh sb="2" eb="4">
      <t>スンポウ</t>
    </rPh>
    <phoneticPr fontId="1"/>
  </si>
  <si>
    <t>金文（金文集Ⅰ・Ⅱ・Ⅲ）</t>
    <rPh sb="0" eb="1">
      <t>キン</t>
    </rPh>
    <rPh sb="1" eb="2">
      <t>ブン</t>
    </rPh>
    <rPh sb="3" eb="6">
      <t>キンブンシュウ</t>
    </rPh>
    <phoneticPr fontId="23"/>
  </si>
  <si>
    <t>6A</t>
  </si>
  <si>
    <t>13A</t>
  </si>
  <si>
    <t>13B</t>
  </si>
  <si>
    <t>32A</t>
  </si>
  <si>
    <t>37A</t>
  </si>
  <si>
    <t>37B</t>
  </si>
  <si>
    <t>48A</t>
  </si>
  <si>
    <t>48D</t>
  </si>
  <si>
    <t>81A</t>
  </si>
  <si>
    <t>選択してください</t>
    <rPh sb="0" eb="2">
      <t>センタク</t>
    </rPh>
    <phoneticPr fontId="1"/>
  </si>
  <si>
    <t>　→　プルダウンから選択してください</t>
    <rPh sb="10" eb="12">
      <t>センタク</t>
    </rPh>
    <phoneticPr fontId="1"/>
  </si>
  <si>
    <t>　→　見本を削除し、入力してください</t>
    <rPh sb="3" eb="5">
      <t>ミホン</t>
    </rPh>
    <rPh sb="6" eb="8">
      <t>サクジョ</t>
    </rPh>
    <rPh sb="10" eb="12">
      <t>ニュウリョク</t>
    </rPh>
    <phoneticPr fontId="1"/>
  </si>
  <si>
    <t>【入力方法】</t>
    <rPh sb="1" eb="3">
      <t>ニュウリョク</t>
    </rPh>
    <rPh sb="3" eb="5">
      <t>ホウホウ</t>
    </rPh>
    <phoneticPr fontId="1"/>
  </si>
  <si>
    <t>サンプル　タロウ</t>
    <phoneticPr fontId="1"/>
  </si>
  <si>
    <t>サンプル　太郎</t>
    <rPh sb="5" eb="7">
      <t>タロウ</t>
    </rPh>
    <phoneticPr fontId="1"/>
  </si>
  <si>
    <t>012-345-6789</t>
    <phoneticPr fontId="1"/>
  </si>
  <si>
    <t>090-1234-5678</t>
    <phoneticPr fontId="1"/>
  </si>
  <si>
    <t>０１２－３４５６</t>
    <phoneticPr fontId="1"/>
  </si>
  <si>
    <t>東京都　千代田区　中央　１－１－１　　サンプルマンション１０１</t>
    <rPh sb="0" eb="3">
      <t>トウキョウト</t>
    </rPh>
    <rPh sb="4" eb="7">
      <t>チヨダ</t>
    </rPh>
    <rPh sb="7" eb="8">
      <t>ク</t>
    </rPh>
    <rPh sb="9" eb="11">
      <t>チュウオウ</t>
    </rPh>
    <phoneticPr fontId="1"/>
  </si>
  <si>
    <t>　→　自動で入力されますので、操作しないでください</t>
    <phoneticPr fontId="1"/>
  </si>
  <si>
    <t>※ 師系番号をプルダウンから選択してください。</t>
    <rPh sb="2" eb="3">
      <t>シ</t>
    </rPh>
    <rPh sb="3" eb="4">
      <t>ケイ</t>
    </rPh>
    <rPh sb="4" eb="5">
      <t>バン</t>
    </rPh>
    <rPh sb="13" eb="15">
      <t>センタク</t>
    </rPh>
    <phoneticPr fontId="1"/>
  </si>
  <si>
    <t>※ 師系は師系番号を選択すると自動で入力されます。</t>
    <rPh sb="2" eb="3">
      <t>シ</t>
    </rPh>
    <rPh sb="3" eb="4">
      <t>ケイ</t>
    </rPh>
    <rPh sb="5" eb="6">
      <t>シ</t>
    </rPh>
    <rPh sb="6" eb="7">
      <t>ケイ</t>
    </rPh>
    <rPh sb="10" eb="12">
      <t>センタク</t>
    </rPh>
    <rPh sb="15" eb="17">
      <t>ジドウ</t>
    </rPh>
    <rPh sb="18" eb="20">
      <t>ニュウリョク</t>
    </rPh>
    <phoneticPr fontId="1"/>
  </si>
  <si>
    <t>師系番号を選択すると自動で入力されます</t>
    <rPh sb="0" eb="1">
      <t>シ</t>
    </rPh>
    <rPh sb="1" eb="2">
      <t>ケイ</t>
    </rPh>
    <rPh sb="2" eb="4">
      <t>バンゴウ</t>
    </rPh>
    <rPh sb="5" eb="7">
      <t>センタク</t>
    </rPh>
    <rPh sb="10" eb="12">
      <t>ジドウ</t>
    </rPh>
    <rPh sb="13" eb="15">
      <t>ニュウリョク</t>
    </rPh>
    <phoneticPr fontId="23"/>
  </si>
  <si>
    <t>※ ①～③は該当する項目をプルダウンから選択してください。</t>
    <rPh sb="6" eb="8">
      <t>ガイトウ</t>
    </rPh>
    <rPh sb="10" eb="12">
      <t>コウモク</t>
    </rPh>
    <phoneticPr fontId="1"/>
  </si>
  <si>
    <t>※ 寸法・料金は各項目を選択すると自動で入力されます。</t>
    <rPh sb="2" eb="4">
      <t>スンポウ</t>
    </rPh>
    <rPh sb="5" eb="7">
      <t>リョウキン</t>
    </rPh>
    <rPh sb="8" eb="9">
      <t>カク</t>
    </rPh>
    <rPh sb="9" eb="11">
      <t>コウモク</t>
    </rPh>
    <rPh sb="12" eb="14">
      <t>センタク</t>
    </rPh>
    <rPh sb="17" eb="19">
      <t>ジドウ</t>
    </rPh>
    <rPh sb="20" eb="22">
      <t>ニュウリョク</t>
    </rPh>
    <phoneticPr fontId="1"/>
  </si>
  <si>
    <t>二科(高校生)</t>
    <rPh sb="0" eb="2">
      <t>ニカ</t>
    </rPh>
    <rPh sb="3" eb="4">
      <t>コウ</t>
    </rPh>
    <rPh sb="4" eb="5">
      <t>コウ</t>
    </rPh>
    <rPh sb="5" eb="6">
      <t>セイ</t>
    </rPh>
    <phoneticPr fontId="1"/>
  </si>
  <si>
    <t>高校生</t>
    <rPh sb="0" eb="2">
      <t>コウコウ</t>
    </rPh>
    <rPh sb="2" eb="3">
      <t>セイ</t>
    </rPh>
    <phoneticPr fontId="1"/>
  </si>
  <si>
    <t>齊藤 華秀</t>
    <rPh sb="0" eb="2">
      <t>サイトウ</t>
    </rPh>
    <phoneticPr fontId="1"/>
  </si>
  <si>
    <t>81C</t>
    <phoneticPr fontId="1"/>
  </si>
  <si>
    <t>山下　恵楓</t>
    <phoneticPr fontId="1"/>
  </si>
  <si>
    <t>宮澤　美枝</t>
    <phoneticPr fontId="1"/>
  </si>
  <si>
    <t>利根川 秀峰</t>
  </si>
  <si>
    <t>内川　秋渓</t>
    <phoneticPr fontId="1"/>
  </si>
  <si>
    <t>高校生</t>
    <rPh sb="0" eb="3">
      <t>コウコウセイ</t>
    </rPh>
    <phoneticPr fontId="1"/>
  </si>
  <si>
    <r>
      <t xml:space="preserve">小中学生・高校生
一科↓
①+②+③+④
</t>
    </r>
    <r>
      <rPr>
        <sz val="10"/>
        <color theme="1"/>
        <rFont val="BIZ UD明朝 Medium"/>
        <family val="1"/>
        <charset val="128"/>
      </rPr>
      <t>(貼り合わせある場合）</t>
    </r>
    <r>
      <rPr>
        <sz val="11"/>
        <color theme="1"/>
        <rFont val="BIZ UD明朝 Medium"/>
        <family val="1"/>
        <charset val="128"/>
      </rPr>
      <t xml:space="preserve">
無鑑査・出品委嘱↓
②+③+④
</t>
    </r>
    <r>
      <rPr>
        <sz val="10"/>
        <color theme="1"/>
        <rFont val="BIZ UD明朝 Medium"/>
        <family val="1"/>
        <charset val="128"/>
      </rPr>
      <t>(貼り合わせある場合）</t>
    </r>
    <rPh sb="0" eb="4">
      <t>ショウチュウガクセイ</t>
    </rPh>
    <rPh sb="5" eb="8">
      <t>コウコウセイ</t>
    </rPh>
    <rPh sb="9" eb="10">
      <t>イチ</t>
    </rPh>
    <rPh sb="10" eb="11">
      <t>カ</t>
    </rPh>
    <rPh sb="34" eb="37">
      <t>ムカンサ</t>
    </rPh>
    <rPh sb="38" eb="40">
      <t>シュッピン</t>
    </rPh>
    <rPh sb="40" eb="42">
      <t>イショク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</si>
</sst>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&quot;円&quot;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b/>
      <sz val="8"/>
      <color theme="1"/>
      <name val="BIZ UD明朝 Medium"/>
      <family val="1"/>
      <charset val="128"/>
    </font>
    <font>
      <u val="double"/>
      <sz val="14"/>
      <color theme="1"/>
      <name val="BIZ UD明朝 Medium"/>
      <family val="1"/>
      <charset val="128"/>
    </font>
    <font>
      <u val="double"/>
      <sz val="18"/>
      <color theme="1"/>
      <name val="BIZ UD明朝 Medium"/>
      <family val="1"/>
      <charset val="128"/>
    </font>
    <font>
      <sz val="9"/>
      <name val="BIZ UD明朝 Medium"/>
      <family val="1"/>
      <charset val="128"/>
    </font>
    <font>
      <sz val="9"/>
      <color rgb="FF0070C0"/>
      <name val="BIZ UD明朝 Medium"/>
      <family val="1"/>
      <charset val="128"/>
    </font>
    <font>
      <sz val="10"/>
      <color rgb="FF0070C0"/>
      <name val="BIZ UD明朝 Medium"/>
      <family val="1"/>
      <charset val="128"/>
    </font>
    <font>
      <sz val="8"/>
      <color rgb="FFFF0000"/>
      <name val="BIZ UD明朝 Medium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4"/>
      <color rgb="FF0070C0"/>
      <name val="ＭＳ Ｐゴシック"/>
      <family val="2"/>
      <charset val="128"/>
      <scheme val="minor"/>
    </font>
    <font>
      <sz val="8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sz val="20"/>
      <color theme="1"/>
      <name val="BIZ UD明朝 Medium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BIZ UD明朝 Medium"/>
      <family val="1"/>
      <charset val="128"/>
    </font>
    <font>
      <b/>
      <sz val="15"/>
      <color theme="1"/>
      <name val="BIZ UD明朝 Medium"/>
      <family val="1"/>
      <charset val="128"/>
    </font>
    <font>
      <sz val="11"/>
      <color theme="0" tint="-0.14999847407452621"/>
      <name val="BIZ UD明朝 Medium"/>
      <family val="1"/>
      <charset val="128"/>
    </font>
    <font>
      <sz val="11"/>
      <color indexed="8"/>
      <name val="BIZ UD明朝 Medium"/>
      <family val="1"/>
      <charset val="128"/>
    </font>
    <font>
      <sz val="11"/>
      <color rgb="FF333333"/>
      <name val="BIZ UD明朝 Medium"/>
      <family val="1"/>
      <charset val="128"/>
    </font>
    <font>
      <sz val="16"/>
      <color theme="1"/>
      <name val="BIZ UD明朝 Medium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dotted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 diagonalDown="1">
      <left style="medium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 style="medium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medium">
        <color rgb="FFFF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/>
      <top style="medium">
        <color rgb="FFFF0000"/>
      </top>
      <bottom/>
      <diagonal/>
    </border>
    <border>
      <left style="thin">
        <color auto="1"/>
      </left>
      <right/>
      <top/>
      <bottom style="medium">
        <color rgb="FFFF0000"/>
      </bottom>
      <diagonal/>
    </border>
    <border diagonalDown="1">
      <left style="medium">
        <color auto="1"/>
      </left>
      <right/>
      <top/>
      <bottom/>
      <diagonal style="thin">
        <color auto="1"/>
      </diagonal>
    </border>
    <border diagonalDown="1">
      <left/>
      <right style="medium">
        <color auto="1"/>
      </right>
      <top/>
      <bottom/>
      <diagonal style="thin">
        <color auto="1"/>
      </diagonal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/>
      <top/>
      <bottom style="medium">
        <color auto="1"/>
      </bottom>
      <diagonal style="thin">
        <color auto="1"/>
      </diagonal>
    </border>
    <border diagonalDown="1">
      <left/>
      <right style="medium">
        <color auto="1"/>
      </right>
      <top/>
      <bottom style="medium">
        <color auto="1"/>
      </bottom>
      <diagonal style="thin">
        <color auto="1"/>
      </diagonal>
    </border>
    <border>
      <left style="medium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7" fillId="0" borderId="0" xfId="0" applyFont="1" applyAlignment="1">
      <alignment vertical="top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0" fontId="3" fillId="0" borderId="2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9" xfId="0" applyFont="1" applyBorder="1">
      <alignment vertical="center"/>
    </xf>
    <xf numFmtId="0" fontId="7" fillId="0" borderId="4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7" fillId="0" borderId="10" xfId="0" applyFont="1" applyBorder="1" applyAlignment="1">
      <alignment vertical="top"/>
    </xf>
    <xf numFmtId="3" fontId="4" fillId="0" borderId="1" xfId="0" applyNumberFormat="1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5" fillId="0" borderId="0" xfId="0" applyFont="1">
      <alignment vertical="center"/>
    </xf>
    <xf numFmtId="3" fontId="4" fillId="0" borderId="5" xfId="0" applyNumberFormat="1" applyFont="1" applyBorder="1" applyAlignment="1">
      <alignment horizontal="left" vertical="center"/>
    </xf>
    <xf numFmtId="3" fontId="4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2" borderId="9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/>
    <xf numFmtId="0" fontId="3" fillId="0" borderId="16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4" xfId="0" applyFont="1" applyBorder="1">
      <alignment vertical="center"/>
    </xf>
    <xf numFmtId="0" fontId="5" fillId="0" borderId="11" xfId="0" applyFont="1" applyBorder="1">
      <alignment vertical="center"/>
    </xf>
    <xf numFmtId="0" fontId="17" fillId="0" borderId="0" xfId="0" applyFont="1">
      <alignment vertical="center"/>
    </xf>
    <xf numFmtId="0" fontId="19" fillId="0" borderId="0" xfId="1" applyFont="1">
      <alignment vertical="center"/>
    </xf>
    <xf numFmtId="0" fontId="7" fillId="0" borderId="4" xfId="0" applyFont="1" applyBorder="1" applyAlignment="1">
      <alignment vertical="top" wrapText="1"/>
    </xf>
    <xf numFmtId="0" fontId="7" fillId="0" borderId="3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top"/>
    </xf>
    <xf numFmtId="3" fontId="4" fillId="0" borderId="0" xfId="0" applyNumberFormat="1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26" fillId="0" borderId="0" xfId="0" applyFont="1">
      <alignment vertical="center"/>
    </xf>
    <xf numFmtId="0" fontId="24" fillId="0" borderId="8" xfId="0" applyFont="1" applyBorder="1" applyAlignment="1" applyProtection="1">
      <alignment horizontal="right" vertical="center" shrinkToFit="1"/>
      <protection locked="0"/>
    </xf>
    <xf numFmtId="0" fontId="3" fillId="0" borderId="8" xfId="0" applyFont="1" applyBorder="1" applyAlignment="1" applyProtection="1">
      <alignment horizontal="right" vertical="center" shrinkToFit="1"/>
      <protection locked="0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right"/>
    </xf>
    <xf numFmtId="177" fontId="3" fillId="0" borderId="1" xfId="0" applyNumberFormat="1" applyFont="1" applyBorder="1" applyAlignment="1">
      <alignment horizontal="right" vertical="center"/>
    </xf>
    <xf numFmtId="0" fontId="28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left"/>
    </xf>
    <xf numFmtId="0" fontId="2" fillId="0" borderId="20" xfId="0" applyFont="1" applyBorder="1">
      <alignment vertical="center"/>
    </xf>
    <xf numFmtId="0" fontId="3" fillId="0" borderId="23" xfId="0" applyFont="1" applyBorder="1" applyAlignment="1">
      <alignment horizontal="right" vertical="center"/>
    </xf>
    <xf numFmtId="0" fontId="3" fillId="0" borderId="23" xfId="0" applyFont="1" applyBorder="1">
      <alignment vertical="center"/>
    </xf>
    <xf numFmtId="0" fontId="3" fillId="0" borderId="25" xfId="0" applyFont="1" applyBorder="1">
      <alignment vertical="center"/>
    </xf>
    <xf numFmtId="177" fontId="4" fillId="0" borderId="6" xfId="0" applyNumberFormat="1" applyFont="1" applyBorder="1" applyAlignment="1">
      <alignment horizontal="right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77" fontId="4" fillId="0" borderId="31" xfId="0" applyNumberFormat="1" applyFont="1" applyBorder="1" applyAlignment="1">
      <alignment horizontal="right" vertical="center"/>
    </xf>
    <xf numFmtId="0" fontId="3" fillId="0" borderId="32" xfId="0" applyFont="1" applyBorder="1" applyAlignment="1">
      <alignment horizontal="center" vertical="center"/>
    </xf>
    <xf numFmtId="177" fontId="4" fillId="0" borderId="33" xfId="0" applyNumberFormat="1" applyFont="1" applyBorder="1" applyAlignment="1">
      <alignment horizontal="right" vertical="center"/>
    </xf>
    <xf numFmtId="0" fontId="19" fillId="0" borderId="0" xfId="1" applyFont="1" applyProtection="1">
      <alignment vertical="center"/>
      <protection locked="0"/>
    </xf>
    <xf numFmtId="0" fontId="24" fillId="0" borderId="3" xfId="0" applyFont="1" applyBorder="1" applyAlignment="1">
      <alignment horizontal="center" vertical="center"/>
    </xf>
    <xf numFmtId="3" fontId="4" fillId="0" borderId="0" xfId="0" applyNumberFormat="1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5" borderId="37" xfId="0" applyFont="1" applyFill="1" applyBorder="1">
      <alignment vertical="center"/>
    </xf>
    <xf numFmtId="0" fontId="8" fillId="0" borderId="11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24" fillId="0" borderId="42" xfId="0" applyFont="1" applyBorder="1" applyAlignment="1" applyProtection="1">
      <alignment vertical="center" shrinkToFit="1"/>
      <protection locked="0"/>
    </xf>
    <xf numFmtId="3" fontId="3" fillId="0" borderId="43" xfId="0" applyNumberFormat="1" applyFont="1" applyBorder="1" applyAlignment="1" applyProtection="1">
      <alignment vertical="center" shrinkToFit="1"/>
      <protection hidden="1"/>
    </xf>
    <xf numFmtId="0" fontId="24" fillId="0" borderId="42" xfId="0" applyFont="1" applyBorder="1" applyAlignment="1" applyProtection="1">
      <alignment horizontal="center" vertical="center" shrinkToFit="1"/>
      <protection locked="0"/>
    </xf>
    <xf numFmtId="3" fontId="3" fillId="0" borderId="45" xfId="0" applyNumberFormat="1" applyFont="1" applyBorder="1" applyAlignment="1" applyProtection="1">
      <alignment vertical="center" shrinkToFit="1"/>
      <protection hidden="1"/>
    </xf>
    <xf numFmtId="0" fontId="3" fillId="4" borderId="9" xfId="0" applyFont="1" applyFill="1" applyBorder="1">
      <alignment vertical="center"/>
    </xf>
    <xf numFmtId="0" fontId="3" fillId="4" borderId="4" xfId="0" applyFont="1" applyFill="1" applyBorder="1">
      <alignment vertical="center"/>
    </xf>
    <xf numFmtId="0" fontId="3" fillId="4" borderId="10" xfId="0" applyFont="1" applyFill="1" applyBorder="1">
      <alignment vertical="center"/>
    </xf>
    <xf numFmtId="0" fontId="3" fillId="5" borderId="5" xfId="0" applyFont="1" applyFill="1" applyBorder="1">
      <alignment vertical="center"/>
    </xf>
    <xf numFmtId="0" fontId="3" fillId="5" borderId="0" xfId="0" applyFont="1" applyFill="1">
      <alignment vertical="center"/>
    </xf>
    <xf numFmtId="0" fontId="3" fillId="5" borderId="2" xfId="0" applyFont="1" applyFill="1" applyBorder="1">
      <alignment vertical="center"/>
    </xf>
    <xf numFmtId="0" fontId="7" fillId="0" borderId="3" xfId="0" applyFont="1" applyBorder="1" applyAlignment="1">
      <alignment vertical="top"/>
    </xf>
    <xf numFmtId="0" fontId="7" fillId="0" borderId="12" xfId="0" applyFont="1" applyBorder="1" applyAlignment="1">
      <alignment vertical="top"/>
    </xf>
    <xf numFmtId="0" fontId="3" fillId="3" borderId="9" xfId="0" applyFont="1" applyFill="1" applyBorder="1">
      <alignment vertical="center"/>
    </xf>
    <xf numFmtId="0" fontId="3" fillId="3" borderId="4" xfId="0" applyFont="1" applyFill="1" applyBorder="1">
      <alignment vertical="center"/>
    </xf>
    <xf numFmtId="0" fontId="3" fillId="3" borderId="10" xfId="0" applyFont="1" applyFill="1" applyBorder="1">
      <alignment vertical="center"/>
    </xf>
    <xf numFmtId="0" fontId="3" fillId="0" borderId="30" xfId="0" applyFont="1" applyBorder="1" applyAlignment="1">
      <alignment horizontal="center" vertical="center" shrinkToFit="1"/>
    </xf>
    <xf numFmtId="0" fontId="3" fillId="0" borderId="1" xfId="0" applyFont="1" applyBorder="1" applyAlignment="1" applyProtection="1">
      <alignment horizontal="center" vertical="center" wrapText="1" shrinkToFit="1"/>
      <protection locked="0"/>
    </xf>
    <xf numFmtId="0" fontId="3" fillId="0" borderId="39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4" borderId="36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49" fontId="5" fillId="0" borderId="4" xfId="0" applyNumberFormat="1" applyFont="1" applyBorder="1" applyAlignment="1" applyProtection="1">
      <alignment horizontal="left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0" fontId="22" fillId="0" borderId="10" xfId="0" applyFont="1" applyBorder="1" applyAlignment="1" applyProtection="1">
      <alignment horizontal="center" vertical="center" shrinkToFit="1"/>
      <protection locked="0"/>
    </xf>
    <xf numFmtId="0" fontId="22" fillId="0" borderId="12" xfId="0" applyFont="1" applyBorder="1" applyAlignment="1" applyProtection="1">
      <alignment horizontal="center" vertical="center" shrinkToFit="1"/>
      <protection locked="0"/>
    </xf>
    <xf numFmtId="0" fontId="22" fillId="0" borderId="4" xfId="0" applyFont="1" applyBorder="1" applyAlignment="1" applyProtection="1">
      <alignment horizontal="center" vertical="center" shrinkToFit="1"/>
      <protection hidden="1"/>
    </xf>
    <xf numFmtId="0" fontId="22" fillId="0" borderId="10" xfId="0" applyFont="1" applyBorder="1" applyAlignment="1" applyProtection="1">
      <alignment horizontal="center" vertical="center" shrinkToFit="1"/>
      <protection hidden="1"/>
    </xf>
    <xf numFmtId="0" fontId="22" fillId="0" borderId="3" xfId="0" applyFont="1" applyBorder="1" applyAlignment="1" applyProtection="1">
      <alignment horizontal="center" vertical="center" shrinkToFit="1"/>
      <protection hidden="1"/>
    </xf>
    <xf numFmtId="0" fontId="22" fillId="0" borderId="12" xfId="0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2" fillId="0" borderId="4" xfId="0" applyFont="1" applyBorder="1" applyAlignment="1" applyProtection="1">
      <alignment horizontal="center" vertical="center" shrinkToFit="1"/>
      <protection locked="0"/>
    </xf>
    <xf numFmtId="0" fontId="22" fillId="0" borderId="3" xfId="0" applyFont="1" applyBorder="1" applyAlignment="1" applyProtection="1">
      <alignment horizontal="center" vertical="center" shrinkToFit="1"/>
      <protection locked="0"/>
    </xf>
    <xf numFmtId="0" fontId="29" fillId="0" borderId="17" xfId="0" applyFont="1" applyBorder="1" applyAlignment="1" applyProtection="1">
      <alignment horizontal="center" vertical="center"/>
      <protection locked="0"/>
    </xf>
    <xf numFmtId="0" fontId="29" fillId="0" borderId="18" xfId="0" applyFont="1" applyBorder="1" applyAlignment="1" applyProtection="1">
      <alignment horizontal="center" vertical="center"/>
      <protection locked="0"/>
    </xf>
    <xf numFmtId="0" fontId="29" fillId="0" borderId="3" xfId="0" applyFont="1" applyBorder="1" applyAlignment="1" applyProtection="1">
      <alignment horizontal="center" vertical="center"/>
      <protection locked="0"/>
    </xf>
    <xf numFmtId="0" fontId="29" fillId="0" borderId="12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3" fontId="3" fillId="0" borderId="0" xfId="0" applyNumberFormat="1" applyFont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25" fillId="0" borderId="3" xfId="0" quotePrefix="1" applyNumberFormat="1" applyFont="1" applyBorder="1" applyAlignment="1">
      <alignment horizontal="right" vertical="center"/>
    </xf>
    <xf numFmtId="3" fontId="3" fillId="0" borderId="46" xfId="0" applyNumberFormat="1" applyFont="1" applyBorder="1" applyAlignment="1" applyProtection="1">
      <alignment horizontal="center" vertical="center" shrinkToFit="1"/>
      <protection hidden="1"/>
    </xf>
    <xf numFmtId="0" fontId="3" fillId="0" borderId="44" xfId="0" applyFont="1" applyBorder="1" applyAlignment="1" applyProtection="1">
      <alignment horizontal="center" vertical="center" shrinkToFit="1"/>
      <protection hidden="1"/>
    </xf>
    <xf numFmtId="0" fontId="3" fillId="0" borderId="45" xfId="0" applyFont="1" applyBorder="1" applyAlignment="1" applyProtection="1">
      <alignment horizontal="center" vertical="center" shrinkToFit="1"/>
      <protection hidden="1"/>
    </xf>
    <xf numFmtId="0" fontId="3" fillId="2" borderId="9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3" fontId="3" fillId="0" borderId="44" xfId="0" applyNumberFormat="1" applyFont="1" applyBorder="1" applyAlignment="1" applyProtection="1">
      <alignment horizontal="center" vertical="center" shrinkToFit="1"/>
      <protection hidden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25"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imukyoku@gendai-ss.org" TargetMode="External"/><Relationship Id="rId1" Type="http://schemas.openxmlformats.org/officeDocument/2006/relationships/hyperlink" Target="https://gendai-ss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jimukyoku@gendai-ss.org" TargetMode="External"/><Relationship Id="rId1" Type="http://schemas.openxmlformats.org/officeDocument/2006/relationships/hyperlink" Target="https://gendai-ss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49A46-CFEE-4B8F-8813-24CF4540F70D}">
  <sheetPr>
    <pageSetUpPr fitToPage="1"/>
  </sheetPr>
  <dimension ref="A1:U51"/>
  <sheetViews>
    <sheetView tabSelected="1" zoomScaleNormal="100" workbookViewId="0">
      <selection activeCell="C6" sqref="C6"/>
    </sheetView>
  </sheetViews>
  <sheetFormatPr defaultColWidth="8.75" defaultRowHeight="15" customHeight="1" x14ac:dyDescent="0.15"/>
  <cols>
    <col min="1" max="8" width="10" style="3" customWidth="1"/>
    <col min="9" max="12" width="5.375" style="3" customWidth="1"/>
    <col min="13" max="13" width="8.75" style="3"/>
    <col min="14" max="14" width="13" style="3" bestFit="1" customWidth="1"/>
    <col min="15" max="16384" width="8.75" style="3"/>
  </cols>
  <sheetData>
    <row r="1" spans="1:21" s="2" customFormat="1" ht="27.6" customHeight="1" thickBot="1" x14ac:dyDescent="0.2">
      <c r="A1" s="122" t="s">
        <v>80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21" s="2" customFormat="1" ht="6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72"/>
      <c r="O2" s="113" t="s">
        <v>261</v>
      </c>
      <c r="P2" s="116" t="s">
        <v>262</v>
      </c>
      <c r="Q2" s="117"/>
      <c r="R2" s="117"/>
      <c r="S2" s="117"/>
      <c r="T2" s="117"/>
      <c r="U2" s="118"/>
    </row>
    <row r="3" spans="1:21" ht="15" customHeight="1" x14ac:dyDescent="0.15">
      <c r="B3" s="3" t="s">
        <v>7</v>
      </c>
      <c r="N3" s="73" t="s">
        <v>264</v>
      </c>
      <c r="O3" s="114"/>
      <c r="P3" s="119"/>
      <c r="Q3" s="120"/>
      <c r="R3" s="120"/>
      <c r="S3" s="120"/>
      <c r="T3" s="120"/>
      <c r="U3" s="121"/>
    </row>
    <row r="4" spans="1:21" ht="15" customHeight="1" x14ac:dyDescent="0.15">
      <c r="B4" s="3" t="s">
        <v>79</v>
      </c>
      <c r="N4" s="74"/>
      <c r="O4" s="115"/>
      <c r="P4" s="119" t="s">
        <v>263</v>
      </c>
      <c r="Q4" s="120"/>
      <c r="R4" s="120"/>
      <c r="S4" s="120"/>
      <c r="T4" s="120"/>
      <c r="U4" s="121"/>
    </row>
    <row r="5" spans="1:21" ht="6" customHeight="1" x14ac:dyDescent="0.15">
      <c r="N5" s="74"/>
      <c r="O5" s="115"/>
      <c r="P5" s="119"/>
      <c r="Q5" s="120"/>
      <c r="R5" s="120"/>
      <c r="S5" s="120"/>
      <c r="T5" s="120"/>
      <c r="U5" s="121"/>
    </row>
    <row r="6" spans="1:21" ht="27.75" customHeight="1" thickBot="1" x14ac:dyDescent="0.2">
      <c r="A6" s="44"/>
      <c r="B6" s="58" t="s">
        <v>9</v>
      </c>
      <c r="C6" s="61" t="s">
        <v>175</v>
      </c>
      <c r="D6" s="58" t="s">
        <v>11</v>
      </c>
      <c r="E6" s="62" t="s">
        <v>175</v>
      </c>
      <c r="F6" s="85" t="s">
        <v>12</v>
      </c>
      <c r="G6" s="109" t="s">
        <v>285</v>
      </c>
      <c r="H6" s="85" t="s">
        <v>14</v>
      </c>
      <c r="I6" s="124" t="s">
        <v>5</v>
      </c>
      <c r="J6" s="125"/>
      <c r="K6" s="124" t="s">
        <v>4</v>
      </c>
      <c r="L6" s="125"/>
      <c r="N6" s="75"/>
      <c r="O6" s="86"/>
      <c r="P6" s="110" t="s">
        <v>271</v>
      </c>
      <c r="Q6" s="111"/>
      <c r="R6" s="111"/>
      <c r="S6" s="111"/>
      <c r="T6" s="111"/>
      <c r="U6" s="112"/>
    </row>
    <row r="7" spans="1:21" ht="20.100000000000001" customHeight="1" x14ac:dyDescent="0.15">
      <c r="A7" s="45" t="s">
        <v>31</v>
      </c>
      <c r="B7" s="134" t="s">
        <v>175</v>
      </c>
      <c r="C7" s="45" t="s">
        <v>8</v>
      </c>
      <c r="D7" s="136" t="str">
        <f>VLOOKUP(B7,【保護】リスト!B2:D87,3,FALSE)</f>
        <v>碑法帖No.を選択すると自動で入力されます</v>
      </c>
      <c r="E7" s="136"/>
      <c r="F7" s="137"/>
      <c r="G7" s="140" t="s">
        <v>241</v>
      </c>
      <c r="H7" s="141"/>
      <c r="I7" s="141"/>
      <c r="J7" s="141"/>
      <c r="K7" s="141"/>
      <c r="L7" s="142"/>
    </row>
    <row r="8" spans="1:21" ht="20.100000000000001" customHeight="1" x14ac:dyDescent="0.15">
      <c r="A8" s="8"/>
      <c r="B8" s="135"/>
      <c r="C8" s="8"/>
      <c r="D8" s="138"/>
      <c r="E8" s="138"/>
      <c r="F8" s="139"/>
      <c r="G8" s="143"/>
      <c r="H8" s="144"/>
      <c r="I8" s="144"/>
      <c r="J8" s="144"/>
      <c r="K8" s="144"/>
      <c r="L8" s="145"/>
      <c r="N8" s="97" t="s">
        <v>181</v>
      </c>
      <c r="O8" s="98"/>
      <c r="P8" s="98"/>
      <c r="Q8" s="98"/>
      <c r="R8" s="98"/>
      <c r="S8" s="98"/>
      <c r="T8" s="99"/>
    </row>
    <row r="9" spans="1:21" ht="20.100000000000001" customHeight="1" x14ac:dyDescent="0.15">
      <c r="A9" s="14" t="s">
        <v>15</v>
      </c>
      <c r="B9" s="128" t="s">
        <v>265</v>
      </c>
      <c r="C9" s="128"/>
      <c r="D9" s="128"/>
      <c r="E9" s="129"/>
      <c r="F9" s="19" t="s">
        <v>17</v>
      </c>
      <c r="G9" s="10"/>
      <c r="H9" s="10"/>
      <c r="I9" s="10"/>
      <c r="J9" s="10"/>
      <c r="K9" s="10"/>
      <c r="L9" s="7"/>
      <c r="N9" s="100" t="s">
        <v>182</v>
      </c>
      <c r="O9" s="101"/>
      <c r="P9" s="101"/>
      <c r="Q9" s="101"/>
      <c r="R9" s="101"/>
      <c r="S9" s="101"/>
      <c r="T9" s="102"/>
    </row>
    <row r="10" spans="1:21" ht="20.100000000000001" customHeight="1" x14ac:dyDescent="0.15">
      <c r="A10" s="15" t="s">
        <v>16</v>
      </c>
      <c r="B10" s="152" t="s">
        <v>266</v>
      </c>
      <c r="C10" s="152"/>
      <c r="D10" s="152"/>
      <c r="E10" s="153"/>
      <c r="F10" s="18"/>
      <c r="G10" s="132" t="s">
        <v>267</v>
      </c>
      <c r="H10" s="132"/>
      <c r="I10" s="3" t="s">
        <v>187</v>
      </c>
      <c r="J10" s="132" t="s">
        <v>268</v>
      </c>
      <c r="K10" s="132"/>
      <c r="L10" s="133"/>
      <c r="N10" s="8" t="s">
        <v>183</v>
      </c>
      <c r="O10" s="11"/>
      <c r="P10" s="11"/>
      <c r="Q10" s="11"/>
      <c r="R10" s="11"/>
      <c r="S10" s="11"/>
      <c r="T10" s="9"/>
    </row>
    <row r="11" spans="1:21" ht="10.15" customHeight="1" x14ac:dyDescent="0.15">
      <c r="A11" s="8"/>
      <c r="B11" s="154"/>
      <c r="C11" s="154"/>
      <c r="D11" s="154"/>
      <c r="E11" s="155"/>
      <c r="F11" s="8"/>
      <c r="G11" s="11"/>
      <c r="H11" s="11"/>
      <c r="I11" s="11"/>
      <c r="J11" s="11"/>
      <c r="K11" s="11"/>
      <c r="L11" s="9"/>
    </row>
    <row r="12" spans="1:21" ht="20.100000000000001" customHeight="1" x14ac:dyDescent="0.15">
      <c r="A12" s="45" t="s">
        <v>18</v>
      </c>
      <c r="B12" s="10"/>
      <c r="C12" s="150" t="s">
        <v>175</v>
      </c>
      <c r="D12" s="134"/>
      <c r="E12" s="45" t="s">
        <v>19</v>
      </c>
      <c r="F12" s="136" t="str">
        <f>VLOOKUP(C12,【保護】リスト!I2:K87,3,FALSE)</f>
        <v>師系番号を選択すると自動で入力されます</v>
      </c>
      <c r="G12" s="136"/>
      <c r="H12" s="136"/>
      <c r="I12" s="20"/>
      <c r="J12" s="20"/>
      <c r="K12" s="55"/>
      <c r="L12" s="7"/>
      <c r="N12" s="97" t="s">
        <v>272</v>
      </c>
      <c r="O12" s="98"/>
      <c r="P12" s="98"/>
      <c r="Q12" s="98"/>
      <c r="R12" s="98"/>
      <c r="S12" s="98"/>
      <c r="T12" s="99"/>
    </row>
    <row r="13" spans="1:21" ht="20.100000000000001" customHeight="1" x14ac:dyDescent="0.15">
      <c r="A13" s="49" t="s">
        <v>88</v>
      </c>
      <c r="B13" s="11"/>
      <c r="C13" s="151"/>
      <c r="D13" s="135"/>
      <c r="E13" s="8"/>
      <c r="F13" s="138"/>
      <c r="G13" s="138"/>
      <c r="H13" s="138"/>
      <c r="I13" s="59" t="s">
        <v>236</v>
      </c>
      <c r="J13" s="11"/>
      <c r="K13" s="11"/>
      <c r="L13" s="9"/>
      <c r="N13" s="100" t="s">
        <v>273</v>
      </c>
      <c r="O13" s="101"/>
      <c r="P13" s="101"/>
      <c r="Q13" s="101"/>
      <c r="R13" s="101"/>
      <c r="S13" s="101"/>
      <c r="T13" s="102"/>
    </row>
    <row r="14" spans="1:21" s="12" customFormat="1" ht="20.100000000000001" customHeight="1" x14ac:dyDescent="0.15">
      <c r="A14" s="45" t="s">
        <v>237</v>
      </c>
      <c r="B14" s="131" t="s">
        <v>269</v>
      </c>
      <c r="C14" s="131"/>
      <c r="D14" s="20"/>
      <c r="E14" s="52"/>
      <c r="F14" s="20"/>
      <c r="G14" s="20"/>
      <c r="H14" s="20"/>
      <c r="I14" s="20"/>
      <c r="J14" s="20"/>
      <c r="K14" s="20"/>
      <c r="L14" s="22"/>
      <c r="N14" s="8" t="s">
        <v>183</v>
      </c>
      <c r="O14" s="103"/>
      <c r="P14" s="103"/>
      <c r="Q14" s="103"/>
      <c r="R14" s="103"/>
      <c r="S14" s="103"/>
      <c r="T14" s="104"/>
    </row>
    <row r="15" spans="1:21" ht="20.100000000000001" customHeight="1" x14ac:dyDescent="0.15">
      <c r="A15" s="8"/>
      <c r="B15" s="130" t="s">
        <v>270</v>
      </c>
      <c r="C15" s="130"/>
      <c r="D15" s="130"/>
      <c r="E15" s="130"/>
      <c r="F15" s="130"/>
      <c r="G15" s="130"/>
      <c r="H15" s="130"/>
      <c r="I15" s="130"/>
      <c r="J15" s="130"/>
      <c r="K15" s="130"/>
      <c r="L15" s="9"/>
    </row>
    <row r="16" spans="1:21" ht="6" customHeight="1" x14ac:dyDescent="0.15">
      <c r="M16" s="42"/>
    </row>
    <row r="17" spans="1:20" ht="20.100000000000001" customHeight="1" x14ac:dyDescent="0.15">
      <c r="A17" s="41" t="s">
        <v>68</v>
      </c>
    </row>
    <row r="18" spans="1:20" s="42" customFormat="1" ht="18" customHeight="1" x14ac:dyDescent="0.15">
      <c r="A18" s="3" t="s">
        <v>186</v>
      </c>
    </row>
    <row r="19" spans="1:20" s="42" customFormat="1" ht="18" customHeight="1" x14ac:dyDescent="0.15">
      <c r="A19" s="3" t="s">
        <v>81</v>
      </c>
      <c r="L19" s="50"/>
    </row>
    <row r="20" spans="1:20" s="42" customFormat="1" ht="18" customHeight="1" x14ac:dyDescent="0.15">
      <c r="A20" s="42" t="s">
        <v>74</v>
      </c>
      <c r="F20" s="25" t="s">
        <v>75</v>
      </c>
      <c r="G20" s="25"/>
      <c r="H20" s="25"/>
      <c r="I20" s="25"/>
      <c r="J20" s="25"/>
      <c r="K20" s="25"/>
      <c r="L20" s="50"/>
    </row>
    <row r="21" spans="1:20" s="42" customFormat="1" ht="18" customHeight="1" x14ac:dyDescent="0.15">
      <c r="A21" s="42" t="s">
        <v>69</v>
      </c>
      <c r="F21" s="25" t="s">
        <v>76</v>
      </c>
      <c r="L21" s="50"/>
    </row>
    <row r="22" spans="1:20" ht="5.65" customHeight="1" x14ac:dyDescent="0.15"/>
    <row r="23" spans="1:20" ht="20.100000000000001" customHeight="1" x14ac:dyDescent="0.15">
      <c r="A23" s="156" t="s">
        <v>54</v>
      </c>
      <c r="B23" s="126"/>
      <c r="C23" s="158" t="s">
        <v>55</v>
      </c>
      <c r="D23" s="126"/>
      <c r="E23" s="126"/>
      <c r="F23" s="159"/>
      <c r="G23" s="160" t="s">
        <v>56</v>
      </c>
      <c r="H23" s="161"/>
      <c r="I23" s="190" t="s">
        <v>57</v>
      </c>
      <c r="J23" s="146"/>
      <c r="K23" s="146"/>
      <c r="L23" s="147"/>
    </row>
    <row r="24" spans="1:20" ht="20.100000000000001" customHeight="1" x14ac:dyDescent="0.15">
      <c r="A24" s="157"/>
      <c r="B24" s="148"/>
      <c r="C24" s="77" t="s">
        <v>33</v>
      </c>
      <c r="D24" s="123" t="s">
        <v>250</v>
      </c>
      <c r="E24" s="123"/>
      <c r="F24" s="78" t="s">
        <v>35</v>
      </c>
      <c r="G24" s="160"/>
      <c r="H24" s="161"/>
      <c r="I24" s="191"/>
      <c r="J24" s="192"/>
      <c r="K24" s="192"/>
      <c r="L24" s="193"/>
    </row>
    <row r="25" spans="1:20" ht="24" customHeight="1" x14ac:dyDescent="0.15">
      <c r="A25" s="24" t="s">
        <v>0</v>
      </c>
      <c r="B25" s="76">
        <v>3500</v>
      </c>
      <c r="C25" s="77" t="s">
        <v>2</v>
      </c>
      <c r="D25" s="123" t="s">
        <v>28</v>
      </c>
      <c r="E25" s="123"/>
      <c r="F25" s="79">
        <v>15000</v>
      </c>
      <c r="G25" s="77" t="s">
        <v>4</v>
      </c>
      <c r="H25" s="79">
        <v>20000</v>
      </c>
      <c r="I25" s="126" t="s">
        <v>62</v>
      </c>
      <c r="J25" s="126"/>
      <c r="K25" s="126"/>
      <c r="L25" s="127"/>
    </row>
    <row r="26" spans="1:20" ht="24" customHeight="1" x14ac:dyDescent="0.15">
      <c r="A26" s="24" t="s">
        <v>278</v>
      </c>
      <c r="B26" s="76">
        <v>2500</v>
      </c>
      <c r="C26" s="77" t="s">
        <v>3</v>
      </c>
      <c r="D26" s="123" t="s">
        <v>29</v>
      </c>
      <c r="E26" s="123"/>
      <c r="F26" s="79">
        <v>14000</v>
      </c>
      <c r="G26" s="77" t="s">
        <v>6</v>
      </c>
      <c r="H26" s="79">
        <v>20000</v>
      </c>
      <c r="I26" s="56" t="s">
        <v>180</v>
      </c>
      <c r="J26" s="56"/>
      <c r="K26" s="84">
        <v>0</v>
      </c>
      <c r="L26" s="57" t="s">
        <v>177</v>
      </c>
      <c r="N26" s="105" t="s">
        <v>184</v>
      </c>
      <c r="O26" s="106"/>
      <c r="P26" s="106"/>
      <c r="Q26" s="106"/>
      <c r="R26" s="106"/>
      <c r="S26" s="106"/>
      <c r="T26" s="107"/>
    </row>
    <row r="27" spans="1:20" ht="24" customHeight="1" x14ac:dyDescent="0.15">
      <c r="A27" s="24" t="s">
        <v>1</v>
      </c>
      <c r="B27" s="76">
        <v>500</v>
      </c>
      <c r="C27" s="77" t="s">
        <v>22</v>
      </c>
      <c r="D27" s="123" t="s">
        <v>36</v>
      </c>
      <c r="E27" s="123"/>
      <c r="F27" s="79">
        <v>12000</v>
      </c>
      <c r="G27" s="77" t="s">
        <v>51</v>
      </c>
      <c r="H27" s="79">
        <v>14000</v>
      </c>
      <c r="I27" s="3" t="s">
        <v>61</v>
      </c>
      <c r="J27" s="162">
        <f>1000*K26</f>
        <v>0</v>
      </c>
      <c r="K27" s="162"/>
      <c r="L27" s="57" t="s">
        <v>178</v>
      </c>
      <c r="N27" s="8" t="s">
        <v>183</v>
      </c>
      <c r="O27" s="11"/>
      <c r="P27" s="11"/>
      <c r="Q27" s="11"/>
      <c r="R27" s="11"/>
      <c r="S27" s="11"/>
      <c r="T27" s="9"/>
    </row>
    <row r="28" spans="1:20" ht="24" customHeight="1" x14ac:dyDescent="0.15">
      <c r="A28" s="169" t="s">
        <v>286</v>
      </c>
      <c r="B28" s="170"/>
      <c r="C28" s="77" t="s">
        <v>23</v>
      </c>
      <c r="D28" s="123" t="s">
        <v>30</v>
      </c>
      <c r="E28" s="123"/>
      <c r="F28" s="79">
        <v>12000</v>
      </c>
      <c r="G28" s="108" t="s">
        <v>285</v>
      </c>
      <c r="H28" s="79">
        <v>6000</v>
      </c>
      <c r="I28" s="144" t="s">
        <v>82</v>
      </c>
      <c r="J28" s="144"/>
      <c r="K28" s="144"/>
      <c r="L28" s="145"/>
    </row>
    <row r="29" spans="1:20" ht="24" customHeight="1" x14ac:dyDescent="0.15">
      <c r="A29" s="171"/>
      <c r="B29" s="172"/>
      <c r="C29" s="77" t="s">
        <v>24</v>
      </c>
      <c r="D29" s="123" t="s">
        <v>37</v>
      </c>
      <c r="E29" s="123"/>
      <c r="F29" s="79">
        <v>10000</v>
      </c>
      <c r="G29" s="77" t="s">
        <v>1</v>
      </c>
      <c r="H29" s="79">
        <v>2000</v>
      </c>
      <c r="I29" s="126" t="s">
        <v>63</v>
      </c>
      <c r="J29" s="126"/>
      <c r="K29" s="126"/>
      <c r="L29" s="127"/>
    </row>
    <row r="30" spans="1:20" ht="24" customHeight="1" x14ac:dyDescent="0.15">
      <c r="A30" s="171"/>
      <c r="B30" s="172"/>
      <c r="C30" s="77" t="s">
        <v>25</v>
      </c>
      <c r="D30" s="123" t="s">
        <v>38</v>
      </c>
      <c r="E30" s="123"/>
      <c r="F30" s="79">
        <v>10000</v>
      </c>
      <c r="G30" s="173"/>
      <c r="H30" s="174"/>
      <c r="I30" s="56" t="s">
        <v>179</v>
      </c>
      <c r="J30" s="56"/>
      <c r="K30" s="84">
        <v>0</v>
      </c>
      <c r="L30" s="57" t="s">
        <v>177</v>
      </c>
    </row>
    <row r="31" spans="1:20" ht="24" customHeight="1" x14ac:dyDescent="0.15">
      <c r="A31" s="171"/>
      <c r="B31" s="172"/>
      <c r="C31" s="77" t="s">
        <v>26</v>
      </c>
      <c r="D31" s="123" t="s">
        <v>39</v>
      </c>
      <c r="E31" s="123"/>
      <c r="F31" s="79">
        <v>2000</v>
      </c>
      <c r="G31" s="175"/>
      <c r="H31" s="176"/>
      <c r="I31" s="3" t="s">
        <v>61</v>
      </c>
      <c r="J31" s="162">
        <f>1500*K30</f>
        <v>0</v>
      </c>
      <c r="K31" s="162"/>
      <c r="L31" s="57" t="s">
        <v>178</v>
      </c>
      <c r="N31" s="97" t="s">
        <v>275</v>
      </c>
      <c r="O31" s="98"/>
      <c r="P31" s="98"/>
      <c r="Q31" s="98"/>
      <c r="R31" s="98"/>
      <c r="S31" s="98"/>
      <c r="T31" s="99"/>
    </row>
    <row r="32" spans="1:20" ht="24" customHeight="1" thickBot="1" x14ac:dyDescent="0.2">
      <c r="A32" s="171"/>
      <c r="B32" s="172"/>
      <c r="C32" s="80" t="s">
        <v>27</v>
      </c>
      <c r="D32" s="180" t="s">
        <v>40</v>
      </c>
      <c r="E32" s="180"/>
      <c r="F32" s="81">
        <v>2000</v>
      </c>
      <c r="G32" s="177"/>
      <c r="H32" s="178"/>
      <c r="I32" s="163" t="s">
        <v>82</v>
      </c>
      <c r="J32" s="163"/>
      <c r="K32" s="163"/>
      <c r="L32" s="164"/>
      <c r="N32" s="100" t="s">
        <v>276</v>
      </c>
      <c r="O32" s="101"/>
      <c r="P32" s="101"/>
      <c r="Q32" s="101"/>
      <c r="R32" s="101"/>
      <c r="S32" s="101"/>
      <c r="T32" s="102"/>
    </row>
    <row r="33" spans="1:20" ht="24" customHeight="1" thickBot="1" x14ac:dyDescent="0.2">
      <c r="A33" s="93" t="s">
        <v>175</v>
      </c>
      <c r="B33" s="94" t="str">
        <f>VLOOKUP(A33,【保護】リスト!M2:N5,2,FALSE)</f>
        <v>自動で入力されます</v>
      </c>
      <c r="C33" s="95" t="s">
        <v>175</v>
      </c>
      <c r="D33" s="181" t="str">
        <f>VLOOKUP(C33,【保護】リスト!O2:P10,2,FALSE)</f>
        <v>自動で入力されます</v>
      </c>
      <c r="E33" s="181"/>
      <c r="F33" s="96" t="str">
        <f>VLOOKUP(C33,【保護】リスト!O2:R10,4,FALSE)</f>
        <v>自動で入力されます</v>
      </c>
      <c r="G33" s="95" t="s">
        <v>175</v>
      </c>
      <c r="H33" s="96" t="str">
        <f>VLOOKUP(G33,【保護】リスト!S2:T8,2,FALSE)</f>
        <v>自動で入力されます</v>
      </c>
      <c r="I33" s="166" t="str">
        <f>IF((J27+J31)=0,"自動で入力されます",J27+J31)</f>
        <v>自動で入力されます</v>
      </c>
      <c r="J33" s="167"/>
      <c r="K33" s="167"/>
      <c r="L33" s="168"/>
      <c r="N33" s="8" t="s">
        <v>183</v>
      </c>
      <c r="O33" s="103"/>
      <c r="P33" s="103"/>
      <c r="Q33" s="103"/>
      <c r="R33" s="103"/>
      <c r="S33" s="103"/>
      <c r="T33" s="104"/>
    </row>
    <row r="34" spans="1:20" ht="30" customHeight="1" x14ac:dyDescent="0.15">
      <c r="A34" s="87" t="s">
        <v>185</v>
      </c>
      <c r="B34" s="88"/>
      <c r="C34" s="89"/>
      <c r="D34" s="89"/>
      <c r="E34" s="89"/>
      <c r="F34" s="90"/>
      <c r="G34" s="88"/>
      <c r="H34" s="91"/>
      <c r="I34" s="165">
        <f>SUM(N34:Q34)</f>
        <v>0</v>
      </c>
      <c r="J34" s="165"/>
      <c r="K34" s="165"/>
      <c r="L34" s="92" t="s">
        <v>58</v>
      </c>
      <c r="N34" s="60" t="b">
        <f>IF(ISNUMBER(B33),B33)</f>
        <v>0</v>
      </c>
      <c r="O34" s="60" t="b">
        <f>IF(ISNUMBER(F33),F33)</f>
        <v>0</v>
      </c>
      <c r="P34" s="60" t="b">
        <f>IF(ISNUMBER(H33),H33)</f>
        <v>0</v>
      </c>
      <c r="Q34" s="60" t="b">
        <f>IF(ISNUMBER(I33),I33)</f>
        <v>0</v>
      </c>
    </row>
    <row r="35" spans="1:20" s="43" customFormat="1" ht="21" customHeight="1" x14ac:dyDescent="0.15">
      <c r="A35" s="179" t="s">
        <v>77</v>
      </c>
      <c r="B35" s="179"/>
      <c r="C35" s="179"/>
      <c r="D35" s="179"/>
      <c r="E35" s="179"/>
      <c r="F35" s="179"/>
      <c r="G35" s="179"/>
      <c r="H35" s="179"/>
      <c r="I35" s="179"/>
      <c r="J35" s="179"/>
      <c r="K35" s="179"/>
    </row>
    <row r="36" spans="1:20" ht="25.15" customHeight="1" x14ac:dyDescent="0.15">
      <c r="A36" s="42" t="s">
        <v>240</v>
      </c>
    </row>
    <row r="37" spans="1:20" ht="20.100000000000001" customHeight="1" x14ac:dyDescent="0.15">
      <c r="A37" s="42" t="s">
        <v>92</v>
      </c>
    </row>
    <row r="38" spans="1:20" ht="20.100000000000001" customHeight="1" x14ac:dyDescent="0.15">
      <c r="A38" s="42" t="s">
        <v>70</v>
      </c>
    </row>
    <row r="39" spans="1:20" ht="20.100000000000001" customHeight="1" x14ac:dyDescent="0.15">
      <c r="A39" s="42"/>
      <c r="B39" s="82" t="s">
        <v>86</v>
      </c>
    </row>
    <row r="40" spans="1:20" ht="20.100000000000001" customHeight="1" x14ac:dyDescent="0.15">
      <c r="A40" s="42" t="s">
        <v>83</v>
      </c>
    </row>
    <row r="41" spans="1:20" ht="20.100000000000001" customHeight="1" x14ac:dyDescent="0.15">
      <c r="A41" s="42" t="s">
        <v>78</v>
      </c>
    </row>
    <row r="42" spans="1:20" ht="20.100000000000001" customHeight="1" x14ac:dyDescent="0.15">
      <c r="A42" s="42" t="s">
        <v>71</v>
      </c>
    </row>
    <row r="43" spans="1:20" ht="20.100000000000001" customHeight="1" x14ac:dyDescent="0.15">
      <c r="A43" s="42" t="s">
        <v>72</v>
      </c>
    </row>
    <row r="44" spans="1:20" ht="20.100000000000001" customHeight="1" x14ac:dyDescent="0.15">
      <c r="A44" s="42" t="s">
        <v>84</v>
      </c>
      <c r="H44" s="82" t="s">
        <v>85</v>
      </c>
    </row>
    <row r="45" spans="1:20" ht="20.100000000000001" customHeight="1" x14ac:dyDescent="0.15">
      <c r="A45" s="42"/>
    </row>
    <row r="46" spans="1:20" ht="20.100000000000001" customHeight="1" x14ac:dyDescent="0.15">
      <c r="A46" s="42"/>
    </row>
    <row r="47" spans="1:20" ht="20.100000000000001" customHeight="1" x14ac:dyDescent="0.15">
      <c r="A47" s="42"/>
    </row>
    <row r="48" spans="1:20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</sheetData>
  <sheetProtection algorithmName="SHA-512" hashValue="wh+g2VLBDCdKdfIVBr91fnEtF9VB3qwaurzo2Y186IwbI7UvHa/UKLDoVQVybDF2cPTo9JV6O6AjrHUTYYQcVw==" saltValue="lTq+bD/DRxwNEC0nrC99Dg==" spinCount="100000" sheet="1" selectLockedCells="1"/>
  <mergeCells count="44">
    <mergeCell ref="I23:L24"/>
    <mergeCell ref="A28:B32"/>
    <mergeCell ref="G30:H32"/>
    <mergeCell ref="A35:K35"/>
    <mergeCell ref="D32:E32"/>
    <mergeCell ref="I28:L28"/>
    <mergeCell ref="D33:E33"/>
    <mergeCell ref="D27:E27"/>
    <mergeCell ref="D28:E28"/>
    <mergeCell ref="D29:E29"/>
    <mergeCell ref="D30:E30"/>
    <mergeCell ref="D31:E31"/>
    <mergeCell ref="J27:K27"/>
    <mergeCell ref="I29:L29"/>
    <mergeCell ref="I32:L32"/>
    <mergeCell ref="J31:K31"/>
    <mergeCell ref="I34:K34"/>
    <mergeCell ref="I33:L33"/>
    <mergeCell ref="C12:D13"/>
    <mergeCell ref="F12:H13"/>
    <mergeCell ref="B10:E11"/>
    <mergeCell ref="D26:E26"/>
    <mergeCell ref="A23:B24"/>
    <mergeCell ref="C23:F23"/>
    <mergeCell ref="G23:H24"/>
    <mergeCell ref="A1:K1"/>
    <mergeCell ref="D24:E24"/>
    <mergeCell ref="D25:E25"/>
    <mergeCell ref="K6:L6"/>
    <mergeCell ref="I6:J6"/>
    <mergeCell ref="I25:L25"/>
    <mergeCell ref="B9:E9"/>
    <mergeCell ref="B15:K15"/>
    <mergeCell ref="B14:C14"/>
    <mergeCell ref="J10:L10"/>
    <mergeCell ref="G10:H10"/>
    <mergeCell ref="B7:B8"/>
    <mergeCell ref="D7:F8"/>
    <mergeCell ref="G7:L8"/>
    <mergeCell ref="P6:U6"/>
    <mergeCell ref="O2:O3"/>
    <mergeCell ref="O4:O5"/>
    <mergeCell ref="P2:U3"/>
    <mergeCell ref="P4:U5"/>
  </mergeCells>
  <phoneticPr fontId="1"/>
  <conditionalFormatting sqref="A33">
    <cfRule type="cellIs" dxfId="24" priority="19" operator="equal">
      <formula>"選択してください"</formula>
    </cfRule>
  </conditionalFormatting>
  <conditionalFormatting sqref="B7:B8">
    <cfRule type="containsText" dxfId="23" priority="32" operator="containsText" text="選択してください">
      <formula>NOT(ISERROR(SEARCH("選択してください",B7)))</formula>
    </cfRule>
  </conditionalFormatting>
  <conditionalFormatting sqref="B33">
    <cfRule type="cellIs" dxfId="22" priority="16" operator="equal">
      <formula>"自動で入力されます"</formula>
    </cfRule>
  </conditionalFormatting>
  <conditionalFormatting sqref="B14:C14">
    <cfRule type="containsText" dxfId="21" priority="5" operator="containsText" text="０１２－３４５６">
      <formula>NOT(ISERROR(SEARCH("０１２－３４５６",B14)))</formula>
    </cfRule>
  </conditionalFormatting>
  <conditionalFormatting sqref="B9:E9">
    <cfRule type="containsText" dxfId="20" priority="9" operator="containsText" text="サンプル　タロウ">
      <formula>NOT(ISERROR(SEARCH("サンプル　タロウ",B9)))</formula>
    </cfRule>
  </conditionalFormatting>
  <conditionalFormatting sqref="B9:E11 G10:H10 J10:L10 B14:C14 B15:K15 K26 K30">
    <cfRule type="containsBlanks" dxfId="19" priority="2">
      <formula>LEN(TRIM(B9))=0</formula>
    </cfRule>
  </conditionalFormatting>
  <conditionalFormatting sqref="B10:E11">
    <cfRule type="containsText" dxfId="18" priority="8" operator="containsText" text="サンプル　太郎">
      <formula>NOT(ISERROR(SEARCH("サンプル　太郎",B10)))</formula>
    </cfRule>
  </conditionalFormatting>
  <conditionalFormatting sqref="B15:K15">
    <cfRule type="containsText" dxfId="17" priority="4" operator="containsText" text="東京都　千代田区　中央　１－１－１　　サンプルマンション１０１">
      <formula>NOT(ISERROR(SEARCH("東京都　千代田区　中央　１－１－１　　サンプルマンション１０１",B15)))</formula>
    </cfRule>
  </conditionalFormatting>
  <conditionalFormatting sqref="C6 E6 B7:B8 C12:D13 A33 C33 G33">
    <cfRule type="containsBlanks" dxfId="16" priority="10">
      <formula>LEN(TRIM(A6))=0</formula>
    </cfRule>
  </conditionalFormatting>
  <conditionalFormatting sqref="C6">
    <cfRule type="containsText" dxfId="15" priority="23" operator="containsText" text="選択してください">
      <formula>NOT(ISERROR(SEARCH("選択してください",C6)))</formula>
    </cfRule>
  </conditionalFormatting>
  <conditionalFormatting sqref="C33">
    <cfRule type="cellIs" dxfId="14" priority="18" operator="equal">
      <formula>"選択してください"</formula>
    </cfRule>
  </conditionalFormatting>
  <conditionalFormatting sqref="C12:D13">
    <cfRule type="cellIs" dxfId="13" priority="21" operator="equal">
      <formula>"選択してください"</formula>
    </cfRule>
  </conditionalFormatting>
  <conditionalFormatting sqref="D33">
    <cfRule type="cellIs" dxfId="12" priority="14" operator="equal">
      <formula>"自動で入力されます"</formula>
    </cfRule>
  </conditionalFormatting>
  <conditionalFormatting sqref="D7:F8">
    <cfRule type="containsText" dxfId="11" priority="30" operator="containsText" text="碑法帖No.を選択すると自動で入力されます">
      <formula>NOT(ISERROR(SEARCH("碑法帖No.を選択すると自動で入力されます",D7)))</formula>
    </cfRule>
  </conditionalFormatting>
  <conditionalFormatting sqref="D33:F33">
    <cfRule type="cellIs" dxfId="10" priority="11" operator="equal">
      <formula>"自動で入力されます"</formula>
    </cfRule>
  </conditionalFormatting>
  <conditionalFormatting sqref="E6">
    <cfRule type="containsText" dxfId="9" priority="22" operator="containsText" text="選択してください">
      <formula>NOT(ISERROR(SEARCH("選択してください",E6)))</formula>
    </cfRule>
  </conditionalFormatting>
  <conditionalFormatting sqref="F12:H13">
    <cfRule type="cellIs" dxfId="8" priority="20" operator="equal">
      <formula>"師系番号を選択すると自動で入力されます"</formula>
    </cfRule>
  </conditionalFormatting>
  <conditionalFormatting sqref="G33">
    <cfRule type="cellIs" dxfId="7" priority="17" operator="equal">
      <formula>"選択してください"</formula>
    </cfRule>
  </conditionalFormatting>
  <conditionalFormatting sqref="G10:H10">
    <cfRule type="containsText" dxfId="6" priority="7" operator="containsText" text="012-345-6789">
      <formula>NOT(ISERROR(SEARCH("012-345-6789",G10)))</formula>
    </cfRule>
  </conditionalFormatting>
  <conditionalFormatting sqref="H33:L33">
    <cfRule type="cellIs" dxfId="5" priority="12" operator="equal">
      <formula>"自動で入力されます"</formula>
    </cfRule>
  </conditionalFormatting>
  <conditionalFormatting sqref="J27:K27">
    <cfRule type="cellIs" dxfId="4" priority="26" operator="equal">
      <formula>0</formula>
    </cfRule>
  </conditionalFormatting>
  <conditionalFormatting sqref="J31:K31">
    <cfRule type="cellIs" dxfId="3" priority="25" operator="equal">
      <formula>0</formula>
    </cfRule>
  </conditionalFormatting>
  <conditionalFormatting sqref="J10:L10">
    <cfRule type="containsText" dxfId="2" priority="6" operator="containsText" text="090-1234-5678">
      <formula>NOT(ISERROR(SEARCH("090-1234-5678",J10)))</formula>
    </cfRule>
  </conditionalFormatting>
  <conditionalFormatting sqref="K26 K30">
    <cfRule type="cellIs" dxfId="1" priority="3" operator="equal">
      <formula>0</formula>
    </cfRule>
  </conditionalFormatting>
  <conditionalFormatting sqref="I34:K34">
    <cfRule type="cellIs" dxfId="0" priority="1" operator="equal">
      <formula>0</formula>
    </cfRule>
  </conditionalFormatting>
  <hyperlinks>
    <hyperlink ref="B39" r:id="rId1" xr:uid="{3D38859F-A6BE-4030-9B28-28AE8821F57B}"/>
    <hyperlink ref="H44" r:id="rId2" xr:uid="{704879B2-064F-4D4A-8DF1-B4F0417D82D8}"/>
  </hyperlinks>
  <printOptions horizontalCentered="1" verticalCentered="1"/>
  <pageMargins left="0.19685039370078741" right="0.19685039370078741" top="0.35433070866141736" bottom="0.35433070866141736" header="0.31496062992125984" footer="0.31496062992125984"/>
  <pageSetup paperSize="9" scale="97" orientation="portrait" horizontalDpi="360" verticalDpi="360"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B5135FBA-75F8-486D-8822-66ECD8721E3E}">
          <x14:formula1>
            <xm:f>【保護】リスト!$B$2:$B$87</xm:f>
          </x14:formula1>
          <xm:sqref>B7:B8</xm:sqref>
        </x14:dataValidation>
        <x14:dataValidation type="list" allowBlank="1" showInputMessage="1" showErrorMessage="1" xr:uid="{08A8FCF6-FBB0-4F93-813B-D8C82848FB6E}">
          <x14:formula1>
            <xm:f>【保護】リスト!$F$2:$F$5</xm:f>
          </x14:formula1>
          <xm:sqref>C6</xm:sqref>
        </x14:dataValidation>
        <x14:dataValidation type="list" allowBlank="1" showInputMessage="1" showErrorMessage="1" xr:uid="{F373E411-A8FF-4C4D-A481-AE1D1D71A359}">
          <x14:formula1>
            <xm:f>【保護】リスト!$M$2:$M$5</xm:f>
          </x14:formula1>
          <xm:sqref>A33</xm:sqref>
        </x14:dataValidation>
        <x14:dataValidation type="list" allowBlank="1" showInputMessage="1" showErrorMessage="1" xr:uid="{88ECEACC-AE4F-4530-96FB-3FA9E427A07C}">
          <x14:formula1>
            <xm:f>【保護】リスト!$O$2:$O$10</xm:f>
          </x14:formula1>
          <xm:sqref>C33</xm:sqref>
        </x14:dataValidation>
        <x14:dataValidation type="list" allowBlank="1" showInputMessage="1" showErrorMessage="1" xr:uid="{77EA580E-2740-46E5-A5B4-73E76CC75B20}">
          <x14:formula1>
            <xm:f>【保護】リスト!$S$2:$S$8</xm:f>
          </x14:formula1>
          <xm:sqref>G33</xm:sqref>
        </x14:dataValidation>
        <x14:dataValidation type="list" allowBlank="1" showInputMessage="1" showErrorMessage="1" xr:uid="{DD2C8790-0BDF-41BA-BB65-9217F9A82E9C}">
          <x14:formula1>
            <xm:f>【保護】リスト!$I$2:$I$68</xm:f>
          </x14:formula1>
          <xm:sqref>C12:D13</xm:sqref>
        </x14:dataValidation>
        <x14:dataValidation type="list" allowBlank="1" showInputMessage="1" showErrorMessage="1" xr:uid="{4C847CFC-C537-48A3-9DF6-841440FCE7D7}">
          <x14:formula1>
            <xm:f>【保護】リスト!G$2:$G$5</xm:f>
          </x14:formula1>
          <xm:sqref>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14F8A-8139-435F-BA67-46859E2AE9F4}">
  <dimension ref="B1:T87"/>
  <sheetViews>
    <sheetView workbookViewId="0">
      <selection activeCell="K52" sqref="K52"/>
    </sheetView>
  </sheetViews>
  <sheetFormatPr defaultColWidth="9" defaultRowHeight="13.5" customHeight="1" x14ac:dyDescent="0.15"/>
  <cols>
    <col min="1" max="1" width="9" style="3"/>
    <col min="2" max="2" width="17.25" style="3" bestFit="1" customWidth="1"/>
    <col min="3" max="3" width="38.375" style="65" bestFit="1" customWidth="1"/>
    <col min="4" max="4" width="44.375" style="3" bestFit="1" customWidth="1"/>
    <col min="5" max="5" width="9" style="3"/>
    <col min="6" max="7" width="17.25" style="3" bestFit="1" customWidth="1"/>
    <col min="8" max="8" width="9" style="3"/>
    <col min="9" max="9" width="17.25" style="3" bestFit="1" customWidth="1"/>
    <col min="10" max="10" width="15.125" style="65" bestFit="1" customWidth="1"/>
    <col min="11" max="11" width="39.25" style="65" bestFit="1" customWidth="1"/>
    <col min="12" max="12" width="9" style="3"/>
    <col min="13" max="13" width="17.25" style="3" bestFit="1" customWidth="1"/>
    <col min="14" max="14" width="19.25" style="3" bestFit="1" customWidth="1"/>
    <col min="15" max="15" width="17.25" style="3" bestFit="1" customWidth="1"/>
    <col min="16" max="16" width="18.125" style="3" bestFit="1" customWidth="1"/>
    <col min="17" max="17" width="9.875" style="3" customWidth="1"/>
    <col min="18" max="18" width="19.25" style="3" bestFit="1" customWidth="1"/>
    <col min="19" max="19" width="17.25" style="3" bestFit="1" customWidth="1"/>
    <col min="20" max="20" width="19.25" style="3" bestFit="1" customWidth="1"/>
    <col min="21" max="16384" width="9" style="3"/>
  </cols>
  <sheetData>
    <row r="1" spans="2:20" ht="13.5" customHeight="1" x14ac:dyDescent="0.15">
      <c r="B1" s="3" t="s">
        <v>233</v>
      </c>
      <c r="F1" s="3" t="s">
        <v>235</v>
      </c>
      <c r="I1" s="3" t="s">
        <v>234</v>
      </c>
      <c r="M1" s="83" t="s">
        <v>239</v>
      </c>
    </row>
    <row r="2" spans="2:20" ht="13.5" customHeight="1" x14ac:dyDescent="0.15">
      <c r="B2" s="63" t="s">
        <v>175</v>
      </c>
      <c r="C2" s="66" t="s">
        <v>176</v>
      </c>
      <c r="D2" s="63" t="s">
        <v>176</v>
      </c>
      <c r="F2" s="63" t="s">
        <v>175</v>
      </c>
      <c r="G2" s="63" t="s">
        <v>175</v>
      </c>
      <c r="I2" s="63" t="s">
        <v>175</v>
      </c>
      <c r="J2" s="70"/>
      <c r="K2" s="63" t="s">
        <v>274</v>
      </c>
      <c r="M2" s="63" t="s">
        <v>175</v>
      </c>
      <c r="N2" s="10" t="s">
        <v>238</v>
      </c>
      <c r="O2" s="63" t="s">
        <v>175</v>
      </c>
      <c r="P2" s="10" t="s">
        <v>238</v>
      </c>
      <c r="Q2" s="10"/>
      <c r="R2" s="10" t="s">
        <v>238</v>
      </c>
      <c r="S2" s="63" t="s">
        <v>175</v>
      </c>
      <c r="T2" s="7" t="s">
        <v>238</v>
      </c>
    </row>
    <row r="3" spans="2:20" ht="13.5" customHeight="1" x14ac:dyDescent="0.15">
      <c r="B3" s="64">
        <f>ROW()-2</f>
        <v>1</v>
      </c>
      <c r="C3" s="66" t="s">
        <v>93</v>
      </c>
      <c r="D3" s="24" t="str">
        <f>B3&amp;"　"&amp;C3</f>
        <v>1　甲骨文</v>
      </c>
      <c r="F3" s="24" t="s">
        <v>244</v>
      </c>
      <c r="G3" s="24" t="s">
        <v>247</v>
      </c>
      <c r="I3" s="67">
        <v>2</v>
      </c>
      <c r="J3" s="71" t="s">
        <v>188</v>
      </c>
      <c r="K3" s="70" t="str">
        <f>I3&amp;"　"&amp;J3</f>
        <v>2　植竹 由貴</v>
      </c>
      <c r="M3" s="24" t="s">
        <v>0</v>
      </c>
      <c r="N3" s="68">
        <v>3500</v>
      </c>
      <c r="O3" s="6" t="s">
        <v>2</v>
      </c>
      <c r="P3" s="123" t="s">
        <v>28</v>
      </c>
      <c r="Q3" s="123"/>
      <c r="R3" s="68">
        <v>15000</v>
      </c>
      <c r="S3" s="6" t="s">
        <v>4</v>
      </c>
      <c r="T3" s="68">
        <v>20000</v>
      </c>
    </row>
    <row r="4" spans="2:20" ht="13.5" customHeight="1" x14ac:dyDescent="0.15">
      <c r="B4" s="64">
        <f t="shared" ref="B4:B67" si="0">ROW()-2</f>
        <v>2</v>
      </c>
      <c r="C4" s="66" t="s">
        <v>251</v>
      </c>
      <c r="D4" s="24" t="str">
        <f t="shared" ref="D4:D67" si="1">B4&amp;"　"&amp;C4</f>
        <v>2　金文（金文集Ⅰ・Ⅱ・Ⅲ）</v>
      </c>
      <c r="F4" s="24" t="s">
        <v>245</v>
      </c>
      <c r="G4" s="24" t="s">
        <v>248</v>
      </c>
      <c r="I4" s="67">
        <v>4</v>
      </c>
      <c r="J4" s="71" t="s">
        <v>189</v>
      </c>
      <c r="K4" s="70" t="str">
        <f t="shared" ref="K4:K52" si="2">I4&amp;"　"&amp;J4</f>
        <v>4　重信 琇煌</v>
      </c>
      <c r="M4" s="24" t="s">
        <v>21</v>
      </c>
      <c r="N4" s="68">
        <v>2500</v>
      </c>
      <c r="O4" s="6" t="s">
        <v>3</v>
      </c>
      <c r="P4" s="123" t="s">
        <v>29</v>
      </c>
      <c r="Q4" s="123"/>
      <c r="R4" s="68">
        <v>14000</v>
      </c>
      <c r="S4" s="6" t="s">
        <v>6</v>
      </c>
      <c r="T4" s="68">
        <v>20000</v>
      </c>
    </row>
    <row r="5" spans="2:20" ht="13.5" customHeight="1" x14ac:dyDescent="0.15">
      <c r="B5" s="64">
        <f t="shared" si="0"/>
        <v>3</v>
      </c>
      <c r="C5" s="66" t="s">
        <v>94</v>
      </c>
      <c r="D5" s="24" t="str">
        <f t="shared" si="1"/>
        <v>3　石鼓文</v>
      </c>
      <c r="F5" s="24" t="s">
        <v>246</v>
      </c>
      <c r="G5" s="24" t="s">
        <v>249</v>
      </c>
      <c r="I5" s="67" t="s">
        <v>252</v>
      </c>
      <c r="J5" s="71" t="s">
        <v>190</v>
      </c>
      <c r="K5" s="70" t="str">
        <f t="shared" si="2"/>
        <v>6A　牧野　霽峰</v>
      </c>
      <c r="M5" s="24" t="s">
        <v>1</v>
      </c>
      <c r="N5" s="68">
        <v>500</v>
      </c>
      <c r="O5" s="6" t="s">
        <v>22</v>
      </c>
      <c r="P5" s="123" t="s">
        <v>36</v>
      </c>
      <c r="Q5" s="123"/>
      <c r="R5" s="68">
        <v>12000</v>
      </c>
      <c r="S5" s="6" t="s">
        <v>51</v>
      </c>
      <c r="T5" s="68">
        <v>14000</v>
      </c>
    </row>
    <row r="6" spans="2:20" ht="13.5" customHeight="1" x14ac:dyDescent="0.15">
      <c r="B6" s="64">
        <f t="shared" si="0"/>
        <v>4</v>
      </c>
      <c r="C6" s="66" t="s">
        <v>95</v>
      </c>
      <c r="D6" s="24" t="str">
        <f t="shared" si="1"/>
        <v>4　権量銘</v>
      </c>
      <c r="I6" s="67">
        <v>7</v>
      </c>
      <c r="J6" s="71" t="s">
        <v>191</v>
      </c>
      <c r="K6" s="70" t="str">
        <f t="shared" si="2"/>
        <v>7　阿内 春美</v>
      </c>
      <c r="M6" s="29"/>
      <c r="N6" s="30"/>
      <c r="O6" s="6" t="s">
        <v>23</v>
      </c>
      <c r="P6" s="123" t="s">
        <v>30</v>
      </c>
      <c r="Q6" s="123"/>
      <c r="R6" s="68">
        <v>12000</v>
      </c>
      <c r="S6" s="6" t="s">
        <v>277</v>
      </c>
      <c r="T6" s="68">
        <v>6000</v>
      </c>
    </row>
    <row r="7" spans="2:20" ht="13.5" customHeight="1" x14ac:dyDescent="0.15">
      <c r="B7" s="64">
        <f t="shared" si="0"/>
        <v>5</v>
      </c>
      <c r="C7" s="66" t="s">
        <v>96</v>
      </c>
      <c r="D7" s="24" t="str">
        <f t="shared" si="1"/>
        <v>5　泰山刻石</v>
      </c>
      <c r="I7" s="67">
        <v>9</v>
      </c>
      <c r="J7" s="71" t="s">
        <v>192</v>
      </c>
      <c r="K7" s="70" t="str">
        <f t="shared" si="2"/>
        <v>9　岡田 櫂歌</v>
      </c>
      <c r="M7" s="31"/>
      <c r="N7" s="32"/>
      <c r="O7" s="6" t="s">
        <v>24</v>
      </c>
      <c r="P7" s="123" t="s">
        <v>37</v>
      </c>
      <c r="Q7" s="123"/>
      <c r="R7" s="68">
        <v>10000</v>
      </c>
      <c r="S7" s="6" t="s">
        <v>1</v>
      </c>
      <c r="T7" s="68">
        <v>2000</v>
      </c>
    </row>
    <row r="8" spans="2:20" ht="13.5" customHeight="1" x14ac:dyDescent="0.15">
      <c r="B8" s="64">
        <f t="shared" si="0"/>
        <v>6</v>
      </c>
      <c r="C8" s="66" t="s">
        <v>97</v>
      </c>
      <c r="D8" s="24" t="str">
        <f t="shared" si="1"/>
        <v>6　瓦当文集</v>
      </c>
      <c r="I8" s="67">
        <v>12</v>
      </c>
      <c r="J8" s="71" t="s">
        <v>193</v>
      </c>
      <c r="K8" s="70" t="str">
        <f t="shared" si="2"/>
        <v>12　門脇 華雪</v>
      </c>
      <c r="M8" s="31"/>
      <c r="N8" s="32"/>
      <c r="O8" s="6" t="s">
        <v>25</v>
      </c>
      <c r="P8" s="123" t="s">
        <v>38</v>
      </c>
      <c r="Q8" s="123"/>
      <c r="R8" s="68">
        <v>10000</v>
      </c>
      <c r="S8" s="29"/>
      <c r="T8" s="30"/>
    </row>
    <row r="9" spans="2:20" ht="13.5" customHeight="1" x14ac:dyDescent="0.15">
      <c r="B9" s="64">
        <f t="shared" si="0"/>
        <v>7</v>
      </c>
      <c r="C9" s="66" t="s">
        <v>98</v>
      </c>
      <c r="D9" s="24" t="str">
        <f t="shared" si="1"/>
        <v>7　塼文集</v>
      </c>
      <c r="I9" s="67" t="s">
        <v>253</v>
      </c>
      <c r="J9" s="71" t="s">
        <v>194</v>
      </c>
      <c r="K9" s="70" t="str">
        <f t="shared" si="2"/>
        <v>13A　神谷　美喜</v>
      </c>
      <c r="M9" s="31"/>
      <c r="N9" s="32"/>
      <c r="O9" s="6" t="s">
        <v>26</v>
      </c>
      <c r="P9" s="123" t="s">
        <v>39</v>
      </c>
      <c r="Q9" s="123"/>
      <c r="R9" s="68">
        <v>2000</v>
      </c>
      <c r="S9" s="29"/>
      <c r="T9" s="30"/>
    </row>
    <row r="10" spans="2:20" ht="13.5" customHeight="1" x14ac:dyDescent="0.15">
      <c r="B10" s="64">
        <f t="shared" si="0"/>
        <v>8</v>
      </c>
      <c r="C10" s="66" t="s">
        <v>99</v>
      </c>
      <c r="D10" s="24" t="str">
        <f t="shared" si="1"/>
        <v>8　開通褒斜道刻石</v>
      </c>
      <c r="I10" s="67" t="s">
        <v>254</v>
      </c>
      <c r="J10" s="71" t="s">
        <v>195</v>
      </c>
      <c r="K10" s="70" t="str">
        <f t="shared" si="2"/>
        <v>13B　佐藤　瑞泉</v>
      </c>
      <c r="M10" s="33"/>
      <c r="N10" s="34"/>
      <c r="O10" s="6" t="s">
        <v>27</v>
      </c>
      <c r="P10" s="123" t="s">
        <v>40</v>
      </c>
      <c r="Q10" s="123"/>
      <c r="R10" s="68">
        <v>2000</v>
      </c>
      <c r="S10" s="33"/>
      <c r="T10" s="34"/>
    </row>
    <row r="11" spans="2:20" ht="13.5" customHeight="1" x14ac:dyDescent="0.15">
      <c r="B11" s="64">
        <f t="shared" si="0"/>
        <v>9</v>
      </c>
      <c r="C11" s="66" t="s">
        <v>100</v>
      </c>
      <c r="D11" s="24" t="str">
        <f t="shared" si="1"/>
        <v>9　石門頌</v>
      </c>
      <c r="F11" s="69"/>
      <c r="I11" s="67">
        <v>23</v>
      </c>
      <c r="J11" s="71" t="s">
        <v>196</v>
      </c>
      <c r="K11" s="70" t="str">
        <f t="shared" si="2"/>
        <v>23　仲田 美香</v>
      </c>
    </row>
    <row r="12" spans="2:20" ht="13.5" customHeight="1" x14ac:dyDescent="0.15">
      <c r="B12" s="64">
        <f t="shared" si="0"/>
        <v>10</v>
      </c>
      <c r="C12" s="66" t="s">
        <v>101</v>
      </c>
      <c r="D12" s="24" t="str">
        <f t="shared" si="1"/>
        <v>10　乙瑛碑</v>
      </c>
      <c r="I12" s="67">
        <v>32</v>
      </c>
      <c r="J12" s="71" t="s">
        <v>197</v>
      </c>
      <c r="K12" s="70" t="str">
        <f t="shared" si="2"/>
        <v>32　網代 澄亭</v>
      </c>
    </row>
    <row r="13" spans="2:20" ht="13.5" customHeight="1" x14ac:dyDescent="0.15">
      <c r="B13" s="64">
        <f t="shared" si="0"/>
        <v>11</v>
      </c>
      <c r="C13" s="66" t="s">
        <v>102</v>
      </c>
      <c r="D13" s="24" t="str">
        <f t="shared" si="1"/>
        <v>11　礼器碑</v>
      </c>
      <c r="I13" s="67" t="s">
        <v>255</v>
      </c>
      <c r="J13" s="71" t="s">
        <v>198</v>
      </c>
      <c r="K13" s="70" t="str">
        <f t="shared" si="2"/>
        <v>32A　庄司　紅邨</v>
      </c>
    </row>
    <row r="14" spans="2:20" ht="13.5" customHeight="1" x14ac:dyDescent="0.15">
      <c r="B14" s="64">
        <f t="shared" si="0"/>
        <v>12</v>
      </c>
      <c r="C14" s="66" t="s">
        <v>103</v>
      </c>
      <c r="D14" s="24" t="str">
        <f t="shared" si="1"/>
        <v>12　孔宙碑</v>
      </c>
      <c r="I14" s="67">
        <v>36</v>
      </c>
      <c r="J14" s="71" t="s">
        <v>199</v>
      </c>
      <c r="K14" s="70" t="str">
        <f t="shared" si="2"/>
        <v>36　洪　石峰</v>
      </c>
    </row>
    <row r="15" spans="2:20" ht="13.5" customHeight="1" x14ac:dyDescent="0.15">
      <c r="B15" s="64">
        <f t="shared" si="0"/>
        <v>13</v>
      </c>
      <c r="C15" s="66" t="s">
        <v>104</v>
      </c>
      <c r="D15" s="24" t="str">
        <f t="shared" si="1"/>
        <v>13　西狭頌</v>
      </c>
      <c r="I15" s="67" t="s">
        <v>256</v>
      </c>
      <c r="J15" s="71" t="s">
        <v>200</v>
      </c>
      <c r="K15" s="70" t="str">
        <f t="shared" si="2"/>
        <v>37A　甲斐 あや子</v>
      </c>
    </row>
    <row r="16" spans="2:20" ht="13.5" customHeight="1" x14ac:dyDescent="0.15">
      <c r="B16" s="64">
        <f t="shared" si="0"/>
        <v>14</v>
      </c>
      <c r="C16" s="66" t="s">
        <v>105</v>
      </c>
      <c r="D16" s="24" t="str">
        <f t="shared" si="1"/>
        <v>14　曹全碑</v>
      </c>
      <c r="I16" s="67" t="s">
        <v>257</v>
      </c>
      <c r="J16" s="71" t="s">
        <v>201</v>
      </c>
      <c r="K16" s="70" t="str">
        <f t="shared" si="2"/>
        <v>37B　尾田川 敏子</v>
      </c>
    </row>
    <row r="17" spans="2:11" ht="13.5" customHeight="1" x14ac:dyDescent="0.15">
      <c r="B17" s="64">
        <f t="shared" si="0"/>
        <v>15</v>
      </c>
      <c r="C17" s="66" t="s">
        <v>106</v>
      </c>
      <c r="D17" s="24" t="str">
        <f t="shared" si="1"/>
        <v>15　張遷碑</v>
      </c>
      <c r="I17" s="67">
        <v>39</v>
      </c>
      <c r="J17" s="71" t="s">
        <v>202</v>
      </c>
      <c r="K17" s="70" t="str">
        <f t="shared" si="2"/>
        <v>39　長田　春洋</v>
      </c>
    </row>
    <row r="18" spans="2:11" ht="13.5" customHeight="1" x14ac:dyDescent="0.15">
      <c r="B18" s="64">
        <f t="shared" si="0"/>
        <v>16</v>
      </c>
      <c r="C18" s="66" t="s">
        <v>107</v>
      </c>
      <c r="D18" s="24" t="str">
        <f t="shared" si="1"/>
        <v>16　木簡（木簡残紙集１・２・３）</v>
      </c>
      <c r="I18" s="67">
        <v>40</v>
      </c>
      <c r="J18" s="71" t="s">
        <v>203</v>
      </c>
      <c r="K18" s="70" t="str">
        <f t="shared" si="2"/>
        <v>40　森川 星葉</v>
      </c>
    </row>
    <row r="19" spans="2:11" ht="13.5" customHeight="1" x14ac:dyDescent="0.15">
      <c r="B19" s="64">
        <f t="shared" si="0"/>
        <v>17</v>
      </c>
      <c r="C19" s="66" t="s">
        <v>108</v>
      </c>
      <c r="D19" s="24" t="str">
        <f t="shared" si="1"/>
        <v>17　小楷集</v>
      </c>
      <c r="I19" s="67">
        <v>44</v>
      </c>
      <c r="J19" s="71" t="s">
        <v>204</v>
      </c>
      <c r="K19" s="70" t="str">
        <f t="shared" si="2"/>
        <v>44　山口　景芳</v>
      </c>
    </row>
    <row r="20" spans="2:11" ht="13.5" customHeight="1" x14ac:dyDescent="0.15">
      <c r="B20" s="64">
        <f t="shared" si="0"/>
        <v>18</v>
      </c>
      <c r="C20" s="66" t="s">
        <v>109</v>
      </c>
      <c r="D20" s="24" t="str">
        <f t="shared" si="1"/>
        <v>18　天発神讖碑</v>
      </c>
      <c r="I20" s="67" t="s">
        <v>258</v>
      </c>
      <c r="J20" s="71" t="s">
        <v>279</v>
      </c>
      <c r="K20" s="70" t="str">
        <f t="shared" si="2"/>
        <v>48A　齊藤 華秀</v>
      </c>
    </row>
    <row r="21" spans="2:11" ht="13.5" customHeight="1" x14ac:dyDescent="0.15">
      <c r="B21" s="64">
        <f t="shared" si="0"/>
        <v>19</v>
      </c>
      <c r="C21" s="66" t="s">
        <v>110</v>
      </c>
      <c r="D21" s="24" t="str">
        <f t="shared" si="1"/>
        <v>19　月儀帖</v>
      </c>
      <c r="I21" s="67" t="s">
        <v>259</v>
      </c>
      <c r="J21" s="71" t="s">
        <v>205</v>
      </c>
      <c r="K21" s="70" t="str">
        <f t="shared" si="2"/>
        <v>48D　江口 紫光</v>
      </c>
    </row>
    <row r="22" spans="2:11" ht="13.5" customHeight="1" x14ac:dyDescent="0.15">
      <c r="B22" s="64">
        <f t="shared" si="0"/>
        <v>20</v>
      </c>
      <c r="C22" s="66" t="s">
        <v>111</v>
      </c>
      <c r="D22" s="24" t="str">
        <f t="shared" si="1"/>
        <v>20　蘭亭叙</v>
      </c>
      <c r="I22" s="67">
        <v>56</v>
      </c>
      <c r="J22" s="71" t="s">
        <v>206</v>
      </c>
      <c r="K22" s="70" t="str">
        <f t="shared" si="2"/>
        <v>56　小林 光葉</v>
      </c>
    </row>
    <row r="23" spans="2:11" ht="13.5" customHeight="1" x14ac:dyDescent="0.15">
      <c r="B23" s="64">
        <f t="shared" si="0"/>
        <v>21</v>
      </c>
      <c r="C23" s="66" t="s">
        <v>112</v>
      </c>
      <c r="D23" s="24" t="str">
        <f t="shared" si="1"/>
        <v>21　集字聖教序</v>
      </c>
      <c r="I23" s="67">
        <v>61</v>
      </c>
      <c r="J23" s="71" t="s">
        <v>207</v>
      </c>
      <c r="K23" s="70" t="str">
        <f t="shared" si="2"/>
        <v>61　酒井 安子</v>
      </c>
    </row>
    <row r="24" spans="2:11" ht="13.5" customHeight="1" x14ac:dyDescent="0.15">
      <c r="B24" s="64">
        <f t="shared" si="0"/>
        <v>22</v>
      </c>
      <c r="C24" s="66" t="s">
        <v>113</v>
      </c>
      <c r="D24" s="24" t="str">
        <f t="shared" si="1"/>
        <v>22　十七帖</v>
      </c>
      <c r="I24" s="67">
        <v>64</v>
      </c>
      <c r="J24" s="71" t="s">
        <v>208</v>
      </c>
      <c r="K24" s="70" t="str">
        <f t="shared" si="2"/>
        <v>64　金子 苳雨</v>
      </c>
    </row>
    <row r="25" spans="2:11" ht="13.5" customHeight="1" x14ac:dyDescent="0.15">
      <c r="B25" s="64">
        <f t="shared" si="0"/>
        <v>23</v>
      </c>
      <c r="C25" s="66" t="s">
        <v>114</v>
      </c>
      <c r="D25" s="24" t="str">
        <f t="shared" si="1"/>
        <v>23　広武将軍碑</v>
      </c>
      <c r="I25" s="67">
        <v>68</v>
      </c>
      <c r="J25" s="71" t="s">
        <v>209</v>
      </c>
      <c r="K25" s="70" t="str">
        <f t="shared" si="2"/>
        <v>68　儀間 豊花</v>
      </c>
    </row>
    <row r="26" spans="2:11" ht="13.5" customHeight="1" x14ac:dyDescent="0.15">
      <c r="B26" s="64">
        <f t="shared" si="0"/>
        <v>24</v>
      </c>
      <c r="C26" s="66" t="s">
        <v>115</v>
      </c>
      <c r="D26" s="24" t="str">
        <f t="shared" si="1"/>
        <v>24　爨宝子碑</v>
      </c>
      <c r="I26" s="67">
        <v>78</v>
      </c>
      <c r="J26" s="71" t="s">
        <v>210</v>
      </c>
      <c r="K26" s="70" t="str">
        <f t="shared" si="2"/>
        <v>78　中田　祥茜</v>
      </c>
    </row>
    <row r="27" spans="2:11" ht="13.5" customHeight="1" x14ac:dyDescent="0.15">
      <c r="B27" s="64">
        <f t="shared" si="0"/>
        <v>25</v>
      </c>
      <c r="C27" s="66" t="s">
        <v>116</v>
      </c>
      <c r="D27" s="24" t="str">
        <f t="shared" si="1"/>
        <v>25　鄭󠄀羲下碑</v>
      </c>
      <c r="I27" s="67" t="s">
        <v>260</v>
      </c>
      <c r="J27" s="71" t="s">
        <v>211</v>
      </c>
      <c r="K27" s="70" t="str">
        <f t="shared" si="2"/>
        <v>81A　米里　春泉</v>
      </c>
    </row>
    <row r="28" spans="2:11" ht="13.5" customHeight="1" x14ac:dyDescent="0.15">
      <c r="B28" s="64">
        <f t="shared" si="0"/>
        <v>26</v>
      </c>
      <c r="C28" s="66" t="s">
        <v>117</v>
      </c>
      <c r="D28" s="24" t="str">
        <f t="shared" si="1"/>
        <v>26　龍門二十品</v>
      </c>
      <c r="I28" s="67" t="s">
        <v>280</v>
      </c>
      <c r="J28" s="71" t="s">
        <v>281</v>
      </c>
      <c r="K28" s="70" t="str">
        <f t="shared" si="2"/>
        <v>81C　山下　恵楓</v>
      </c>
    </row>
    <row r="29" spans="2:11" ht="13.5" customHeight="1" x14ac:dyDescent="0.15">
      <c r="B29" s="64">
        <f t="shared" si="0"/>
        <v>27</v>
      </c>
      <c r="C29" s="66" t="s">
        <v>118</v>
      </c>
      <c r="D29" s="24" t="str">
        <f t="shared" si="1"/>
        <v>27　張猛龍碑</v>
      </c>
      <c r="I29" s="67">
        <v>82</v>
      </c>
      <c r="J29" s="71" t="s">
        <v>212</v>
      </c>
      <c r="K29" s="70" t="str">
        <f t="shared" si="2"/>
        <v>82　（個人）</v>
      </c>
    </row>
    <row r="30" spans="2:11" ht="13.5" customHeight="1" x14ac:dyDescent="0.15">
      <c r="B30" s="64">
        <f t="shared" si="0"/>
        <v>28</v>
      </c>
      <c r="C30" s="66" t="s">
        <v>119</v>
      </c>
      <c r="D30" s="24" t="str">
        <f t="shared" si="1"/>
        <v>28　高貞碑</v>
      </c>
      <c r="I30" s="67">
        <v>92</v>
      </c>
      <c r="J30" s="71" t="s">
        <v>213</v>
      </c>
      <c r="K30" s="70" t="str">
        <f t="shared" si="2"/>
        <v>92　羽鳥 小慧</v>
      </c>
    </row>
    <row r="31" spans="2:11" ht="13.5" customHeight="1" x14ac:dyDescent="0.15">
      <c r="B31" s="64">
        <f t="shared" si="0"/>
        <v>29</v>
      </c>
      <c r="C31" s="66" t="s">
        <v>120</v>
      </c>
      <c r="D31" s="24" t="str">
        <f t="shared" si="1"/>
        <v>29　墓誌銘集</v>
      </c>
      <c r="I31" s="67">
        <v>102</v>
      </c>
      <c r="J31" s="71" t="s">
        <v>214</v>
      </c>
      <c r="K31" s="70" t="str">
        <f t="shared" si="2"/>
        <v>102　岡  梅香</v>
      </c>
    </row>
    <row r="32" spans="2:11" ht="13.5" customHeight="1" x14ac:dyDescent="0.15">
      <c r="B32" s="64">
        <f t="shared" si="0"/>
        <v>30</v>
      </c>
      <c r="C32" s="66" t="s">
        <v>121</v>
      </c>
      <c r="D32" s="24" t="str">
        <f t="shared" si="1"/>
        <v>30　真草千字文</v>
      </c>
      <c r="I32" s="67">
        <v>105</v>
      </c>
      <c r="J32" s="71" t="s">
        <v>215</v>
      </c>
      <c r="K32" s="70" t="str">
        <f t="shared" si="2"/>
        <v>105　小林 景流</v>
      </c>
    </row>
    <row r="33" spans="2:11" ht="13.5" customHeight="1" x14ac:dyDescent="0.15">
      <c r="B33" s="64">
        <f t="shared" si="0"/>
        <v>31</v>
      </c>
      <c r="C33" s="66" t="s">
        <v>122</v>
      </c>
      <c r="D33" s="24" t="str">
        <f t="shared" si="1"/>
        <v>31　孔子廟堂碑</v>
      </c>
      <c r="I33" s="67">
        <v>111</v>
      </c>
      <c r="J33" s="71" t="s">
        <v>216</v>
      </c>
      <c r="K33" s="70" t="str">
        <f t="shared" si="2"/>
        <v>111　小林 竹邨</v>
      </c>
    </row>
    <row r="34" spans="2:11" ht="13.5" customHeight="1" x14ac:dyDescent="0.15">
      <c r="B34" s="64">
        <f t="shared" si="0"/>
        <v>32</v>
      </c>
      <c r="C34" s="66" t="s">
        <v>123</v>
      </c>
      <c r="D34" s="24" t="str">
        <f t="shared" si="1"/>
        <v>32　皇甫誕碑</v>
      </c>
      <c r="I34" s="67">
        <v>117</v>
      </c>
      <c r="J34" s="71" t="s">
        <v>217</v>
      </c>
      <c r="K34" s="70" t="str">
        <f t="shared" si="2"/>
        <v>117　岡元 華苑</v>
      </c>
    </row>
    <row r="35" spans="2:11" ht="13.5" customHeight="1" x14ac:dyDescent="0.15">
      <c r="B35" s="64">
        <f t="shared" si="0"/>
        <v>33</v>
      </c>
      <c r="C35" s="66" t="s">
        <v>124</v>
      </c>
      <c r="D35" s="24" t="str">
        <f t="shared" si="1"/>
        <v>33　九成宮醴泉銘</v>
      </c>
      <c r="I35" s="67">
        <v>121</v>
      </c>
      <c r="J35" s="71" t="s">
        <v>218</v>
      </c>
      <c r="K35" s="70" t="str">
        <f t="shared" si="2"/>
        <v>121　鎌田 舜英</v>
      </c>
    </row>
    <row r="36" spans="2:11" ht="13.5" customHeight="1" x14ac:dyDescent="0.15">
      <c r="B36" s="64">
        <f t="shared" si="0"/>
        <v>34</v>
      </c>
      <c r="C36" s="66" t="s">
        <v>125</v>
      </c>
      <c r="D36" s="24" t="str">
        <f t="shared" si="1"/>
        <v>34　晋祠銘</v>
      </c>
      <c r="I36" s="67">
        <v>122</v>
      </c>
      <c r="J36" s="71" t="s">
        <v>219</v>
      </c>
      <c r="K36" s="70" t="str">
        <f t="shared" si="2"/>
        <v>122　小田桐 香苑</v>
      </c>
    </row>
    <row r="37" spans="2:11" ht="13.5" customHeight="1" x14ac:dyDescent="0.15">
      <c r="B37" s="64">
        <f t="shared" si="0"/>
        <v>35</v>
      </c>
      <c r="C37" s="66" t="s">
        <v>126</v>
      </c>
      <c r="D37" s="24" t="str">
        <f t="shared" si="1"/>
        <v>35　温泉銘</v>
      </c>
      <c r="I37" s="67">
        <v>125</v>
      </c>
      <c r="J37" s="71" t="s">
        <v>220</v>
      </c>
      <c r="K37" s="70" t="str">
        <f t="shared" si="2"/>
        <v>125　池田 東樵</v>
      </c>
    </row>
    <row r="38" spans="2:11" ht="13.5" customHeight="1" x14ac:dyDescent="0.15">
      <c r="B38" s="64">
        <f t="shared" si="0"/>
        <v>36</v>
      </c>
      <c r="C38" s="66" t="s">
        <v>127</v>
      </c>
      <c r="D38" s="24" t="str">
        <f t="shared" si="1"/>
        <v>36　泉男生墓誌銘</v>
      </c>
      <c r="I38" s="67">
        <v>130</v>
      </c>
      <c r="J38" s="71" t="s">
        <v>221</v>
      </c>
      <c r="K38" s="70" t="str">
        <f t="shared" si="2"/>
        <v>130　大西坤龍</v>
      </c>
    </row>
    <row r="39" spans="2:11" ht="13.5" customHeight="1" x14ac:dyDescent="0.15">
      <c r="B39" s="64">
        <f t="shared" si="0"/>
        <v>37</v>
      </c>
      <c r="C39" s="66" t="s">
        <v>128</v>
      </c>
      <c r="D39" s="24" t="str">
        <f t="shared" si="1"/>
        <v>37　道因法師碑</v>
      </c>
      <c r="I39" s="67">
        <v>132</v>
      </c>
      <c r="J39" s="71" t="s">
        <v>282</v>
      </c>
      <c r="K39" s="70" t="str">
        <f t="shared" si="2"/>
        <v>132　宮澤　美枝</v>
      </c>
    </row>
    <row r="40" spans="2:11" ht="13.5" customHeight="1" x14ac:dyDescent="0.15">
      <c r="B40" s="64">
        <f t="shared" si="0"/>
        <v>38</v>
      </c>
      <c r="C40" s="66" t="s">
        <v>129</v>
      </c>
      <c r="D40" s="24" t="str">
        <f t="shared" si="1"/>
        <v>38　孟法師碑</v>
      </c>
      <c r="I40" s="67">
        <v>133</v>
      </c>
      <c r="J40" s="71" t="s">
        <v>222</v>
      </c>
      <c r="K40" s="70" t="str">
        <f t="shared" si="2"/>
        <v>133　岡  一艸</v>
      </c>
    </row>
    <row r="41" spans="2:11" ht="13.5" customHeight="1" x14ac:dyDescent="0.15">
      <c r="B41" s="64">
        <f t="shared" si="0"/>
        <v>39</v>
      </c>
      <c r="C41" s="66" t="s">
        <v>130</v>
      </c>
      <c r="D41" s="24" t="str">
        <f t="shared" si="1"/>
        <v>39　雁塔聖教序</v>
      </c>
      <c r="I41" s="67">
        <v>146</v>
      </c>
      <c r="J41" s="71" t="s">
        <v>223</v>
      </c>
      <c r="K41" s="70" t="str">
        <f t="shared" si="2"/>
        <v>146　粟津 紅花</v>
      </c>
    </row>
    <row r="42" spans="2:11" ht="13.5" customHeight="1" x14ac:dyDescent="0.15">
      <c r="B42" s="64">
        <f t="shared" si="0"/>
        <v>40</v>
      </c>
      <c r="C42" s="66" t="s">
        <v>131</v>
      </c>
      <c r="D42" s="24" t="str">
        <f t="shared" si="1"/>
        <v>40　枯樹賦</v>
      </c>
      <c r="I42" s="67">
        <v>148</v>
      </c>
      <c r="J42" s="71" t="s">
        <v>224</v>
      </c>
      <c r="K42" s="70" t="str">
        <f t="shared" si="2"/>
        <v>148　田中 秀葉</v>
      </c>
    </row>
    <row r="43" spans="2:11" ht="13.5" customHeight="1" x14ac:dyDescent="0.15">
      <c r="B43" s="64">
        <f t="shared" si="0"/>
        <v>41</v>
      </c>
      <c r="C43" s="66" t="s">
        <v>132</v>
      </c>
      <c r="D43" s="24" t="str">
        <f t="shared" si="1"/>
        <v>41　書　譜</v>
      </c>
      <c r="I43" s="67">
        <v>149</v>
      </c>
      <c r="J43" s="71" t="s">
        <v>225</v>
      </c>
      <c r="K43" s="70" t="str">
        <f t="shared" si="2"/>
        <v>149　熊   峰</v>
      </c>
    </row>
    <row r="44" spans="2:11" ht="13.5" customHeight="1" x14ac:dyDescent="0.15">
      <c r="B44" s="64">
        <f t="shared" si="0"/>
        <v>42</v>
      </c>
      <c r="C44" s="66" t="s">
        <v>133</v>
      </c>
      <c r="D44" s="24" t="str">
        <f t="shared" si="1"/>
        <v>42　多宝塔碑</v>
      </c>
      <c r="I44" s="67">
        <v>150</v>
      </c>
      <c r="J44" s="71" t="s">
        <v>283</v>
      </c>
      <c r="K44" s="70" t="str">
        <f t="shared" si="2"/>
        <v>150　利根川 秀峰</v>
      </c>
    </row>
    <row r="45" spans="2:11" ht="13.5" customHeight="1" x14ac:dyDescent="0.15">
      <c r="B45" s="64">
        <f t="shared" si="0"/>
        <v>43</v>
      </c>
      <c r="C45" s="66" t="s">
        <v>134</v>
      </c>
      <c r="D45" s="24" t="str">
        <f t="shared" si="1"/>
        <v>43　麻姑仙壇記</v>
      </c>
      <c r="I45" s="67">
        <v>151</v>
      </c>
      <c r="J45" s="71" t="s">
        <v>226</v>
      </c>
      <c r="K45" s="70" t="str">
        <f t="shared" si="2"/>
        <v>151　柴田 羊晃</v>
      </c>
    </row>
    <row r="46" spans="2:11" ht="13.5" customHeight="1" x14ac:dyDescent="0.15">
      <c r="B46" s="64">
        <f t="shared" si="0"/>
        <v>44</v>
      </c>
      <c r="C46" s="66" t="s">
        <v>135</v>
      </c>
      <c r="D46" s="24" t="str">
        <f t="shared" si="1"/>
        <v>44　建中告身帖</v>
      </c>
      <c r="I46" s="67">
        <v>158</v>
      </c>
      <c r="J46" s="71" t="s">
        <v>227</v>
      </c>
      <c r="K46" s="70" t="str">
        <f t="shared" si="2"/>
        <v>158　大津 裕仙</v>
      </c>
    </row>
    <row r="47" spans="2:11" ht="13.5" customHeight="1" x14ac:dyDescent="0.15">
      <c r="B47" s="64">
        <f t="shared" si="0"/>
        <v>45</v>
      </c>
      <c r="C47" s="66" t="s">
        <v>136</v>
      </c>
      <c r="D47" s="24" t="str">
        <f t="shared" si="1"/>
        <v>45　顔勤礼碑</v>
      </c>
      <c r="I47" s="67">
        <v>167</v>
      </c>
      <c r="J47" s="71" t="s">
        <v>228</v>
      </c>
      <c r="K47" s="70" t="str">
        <f t="shared" si="2"/>
        <v>167　田中 公子</v>
      </c>
    </row>
    <row r="48" spans="2:11" ht="13.5" customHeight="1" x14ac:dyDescent="0.15">
      <c r="B48" s="64">
        <f t="shared" si="0"/>
        <v>46</v>
      </c>
      <c r="C48" s="66" t="s">
        <v>137</v>
      </c>
      <c r="D48" s="24" t="str">
        <f t="shared" si="1"/>
        <v>46　争坐位文稿</v>
      </c>
      <c r="I48" s="67">
        <v>168</v>
      </c>
      <c r="J48" s="71" t="s">
        <v>229</v>
      </c>
      <c r="K48" s="70" t="str">
        <f t="shared" si="2"/>
        <v>168　吉田 琴泉</v>
      </c>
    </row>
    <row r="49" spans="2:11" ht="13.5" customHeight="1" x14ac:dyDescent="0.15">
      <c r="B49" s="64">
        <f t="shared" si="0"/>
        <v>47</v>
      </c>
      <c r="C49" s="66" t="s">
        <v>138</v>
      </c>
      <c r="D49" s="24" t="str">
        <f t="shared" si="1"/>
        <v>47　祭姪文稿</v>
      </c>
      <c r="I49" s="67">
        <v>169</v>
      </c>
      <c r="J49" s="71" t="s">
        <v>230</v>
      </c>
      <c r="K49" s="70" t="str">
        <f t="shared" si="2"/>
        <v>169　市川 李光</v>
      </c>
    </row>
    <row r="50" spans="2:11" ht="13.5" customHeight="1" x14ac:dyDescent="0.15">
      <c r="B50" s="64">
        <f t="shared" si="0"/>
        <v>48</v>
      </c>
      <c r="C50" s="66" t="s">
        <v>139</v>
      </c>
      <c r="D50" s="24" t="str">
        <f t="shared" si="1"/>
        <v>48　自叙帖</v>
      </c>
      <c r="I50" s="67">
        <v>172</v>
      </c>
      <c r="J50" s="71" t="s">
        <v>231</v>
      </c>
      <c r="K50" s="70" t="str">
        <f t="shared" si="2"/>
        <v>172　小森谷　美恵子</v>
      </c>
    </row>
    <row r="51" spans="2:11" ht="13.5" customHeight="1" x14ac:dyDescent="0.15">
      <c r="B51" s="64">
        <f t="shared" si="0"/>
        <v>49</v>
      </c>
      <c r="C51" s="66" t="s">
        <v>140</v>
      </c>
      <c r="D51" s="24" t="str">
        <f t="shared" si="1"/>
        <v>49　草書千字文</v>
      </c>
      <c r="I51" s="67">
        <v>174</v>
      </c>
      <c r="J51" s="71" t="s">
        <v>232</v>
      </c>
      <c r="K51" s="70" t="str">
        <f t="shared" si="2"/>
        <v>174　西山　鐵廬</v>
      </c>
    </row>
    <row r="52" spans="2:11" ht="13.5" customHeight="1" x14ac:dyDescent="0.15">
      <c r="B52" s="64">
        <f t="shared" si="0"/>
        <v>50</v>
      </c>
      <c r="C52" s="66" t="s">
        <v>141</v>
      </c>
      <c r="D52" s="24" t="str">
        <f t="shared" si="1"/>
        <v>50　楽毅論</v>
      </c>
      <c r="I52" s="24">
        <v>190</v>
      </c>
      <c r="J52" s="70" t="s">
        <v>284</v>
      </c>
      <c r="K52" s="70" t="str">
        <f t="shared" si="2"/>
        <v>190　内川　秋渓</v>
      </c>
    </row>
    <row r="53" spans="2:11" ht="13.5" customHeight="1" x14ac:dyDescent="0.15">
      <c r="B53" s="64">
        <f t="shared" si="0"/>
        <v>51</v>
      </c>
      <c r="C53" s="66" t="s">
        <v>142</v>
      </c>
      <c r="D53" s="24" t="str">
        <f t="shared" si="1"/>
        <v>51　風信帖</v>
      </c>
      <c r="I53" s="67"/>
      <c r="J53" s="71"/>
      <c r="K53" s="70"/>
    </row>
    <row r="54" spans="2:11" ht="13.5" customHeight="1" x14ac:dyDescent="0.15">
      <c r="B54" s="64">
        <f t="shared" si="0"/>
        <v>52</v>
      </c>
      <c r="C54" s="66" t="s">
        <v>143</v>
      </c>
      <c r="D54" s="24" t="str">
        <f t="shared" si="1"/>
        <v>52　灌頂記</v>
      </c>
      <c r="I54" s="67"/>
      <c r="J54" s="71"/>
      <c r="K54" s="70"/>
    </row>
    <row r="55" spans="2:11" ht="13.5" customHeight="1" x14ac:dyDescent="0.15">
      <c r="B55" s="64">
        <f t="shared" si="0"/>
        <v>53</v>
      </c>
      <c r="C55" s="66" t="s">
        <v>144</v>
      </c>
      <c r="D55" s="24" t="str">
        <f t="shared" si="1"/>
        <v>53　李嶠詩</v>
      </c>
      <c r="I55" s="67"/>
      <c r="J55" s="71"/>
      <c r="K55" s="70"/>
    </row>
    <row r="56" spans="2:11" ht="13.5" customHeight="1" x14ac:dyDescent="0.15">
      <c r="B56" s="64">
        <f t="shared" si="0"/>
        <v>54</v>
      </c>
      <c r="C56" s="66" t="s">
        <v>145</v>
      </c>
      <c r="D56" s="24" t="str">
        <f t="shared" si="1"/>
        <v>54　久隔帖</v>
      </c>
      <c r="I56" s="67"/>
      <c r="J56" s="71"/>
      <c r="K56" s="70"/>
    </row>
    <row r="57" spans="2:11" ht="13.5" customHeight="1" x14ac:dyDescent="0.15">
      <c r="B57" s="64">
        <f t="shared" si="0"/>
        <v>55</v>
      </c>
      <c r="C57" s="66" t="s">
        <v>146</v>
      </c>
      <c r="D57" s="24" t="str">
        <f t="shared" si="1"/>
        <v>55　伊都内親王願文</v>
      </c>
      <c r="I57" s="67"/>
      <c r="J57" s="71"/>
      <c r="K57" s="70"/>
    </row>
    <row r="58" spans="2:11" ht="13.5" customHeight="1" x14ac:dyDescent="0.15">
      <c r="B58" s="64">
        <f t="shared" si="0"/>
        <v>56</v>
      </c>
      <c r="C58" s="66" t="s">
        <v>147</v>
      </c>
      <c r="D58" s="24" t="str">
        <f t="shared" si="1"/>
        <v>56　屏風土代</v>
      </c>
      <c r="I58" s="67"/>
      <c r="J58" s="71"/>
      <c r="K58" s="70"/>
    </row>
    <row r="59" spans="2:11" ht="13.5" customHeight="1" x14ac:dyDescent="0.15">
      <c r="B59" s="64">
        <f t="shared" si="0"/>
        <v>57</v>
      </c>
      <c r="C59" s="66" t="s">
        <v>148</v>
      </c>
      <c r="D59" s="24" t="str">
        <f t="shared" si="1"/>
        <v>57　国申文帖</v>
      </c>
      <c r="I59" s="67"/>
      <c r="J59" s="71"/>
      <c r="K59" s="70"/>
    </row>
    <row r="60" spans="2:11" ht="13.5" customHeight="1" x14ac:dyDescent="0.15">
      <c r="B60" s="64">
        <f t="shared" si="0"/>
        <v>58</v>
      </c>
      <c r="C60" s="66" t="s">
        <v>149</v>
      </c>
      <c r="D60" s="24" t="str">
        <f t="shared" si="1"/>
        <v>58　離洛帖</v>
      </c>
      <c r="I60" s="67"/>
      <c r="J60" s="71"/>
      <c r="K60" s="70"/>
    </row>
    <row r="61" spans="2:11" ht="13.5" customHeight="1" x14ac:dyDescent="0.15">
      <c r="B61" s="64">
        <f t="shared" si="0"/>
        <v>59</v>
      </c>
      <c r="C61" s="66" t="s">
        <v>150</v>
      </c>
      <c r="D61" s="24" t="str">
        <f t="shared" si="1"/>
        <v>59　高野切（第一種）</v>
      </c>
      <c r="I61" s="67"/>
      <c r="J61" s="71"/>
      <c r="K61" s="70"/>
    </row>
    <row r="62" spans="2:11" ht="13.5" customHeight="1" x14ac:dyDescent="0.15">
      <c r="B62" s="64">
        <f t="shared" si="0"/>
        <v>60</v>
      </c>
      <c r="C62" s="66" t="s">
        <v>151</v>
      </c>
      <c r="D62" s="24" t="str">
        <f t="shared" si="1"/>
        <v>60　高野切（第二種）</v>
      </c>
      <c r="I62" s="67"/>
      <c r="J62" s="71"/>
      <c r="K62" s="70"/>
    </row>
    <row r="63" spans="2:11" ht="13.5" customHeight="1" x14ac:dyDescent="0.15">
      <c r="B63" s="64">
        <f t="shared" si="0"/>
        <v>61</v>
      </c>
      <c r="C63" s="66" t="s">
        <v>152</v>
      </c>
      <c r="D63" s="24" t="str">
        <f t="shared" si="1"/>
        <v>61　高野切（第三種）</v>
      </c>
      <c r="I63" s="67"/>
      <c r="J63" s="71"/>
      <c r="K63" s="70"/>
    </row>
    <row r="64" spans="2:11" ht="13.5" customHeight="1" x14ac:dyDescent="0.15">
      <c r="B64" s="64">
        <f t="shared" si="0"/>
        <v>62</v>
      </c>
      <c r="C64" s="66" t="s">
        <v>153</v>
      </c>
      <c r="D64" s="24" t="str">
        <f t="shared" si="1"/>
        <v>62　深窓秘抄</v>
      </c>
      <c r="I64" s="24"/>
      <c r="J64" s="70"/>
      <c r="K64" s="70"/>
    </row>
    <row r="65" spans="2:11" ht="13.5" customHeight="1" x14ac:dyDescent="0.15">
      <c r="B65" s="64">
        <f t="shared" si="0"/>
        <v>63</v>
      </c>
      <c r="C65" s="66" t="s">
        <v>154</v>
      </c>
      <c r="D65" s="24" t="str">
        <f t="shared" si="1"/>
        <v>63　寸松庵色紙</v>
      </c>
      <c r="I65" s="24"/>
      <c r="J65" s="70"/>
      <c r="K65" s="70"/>
    </row>
    <row r="66" spans="2:11" ht="13.5" customHeight="1" x14ac:dyDescent="0.15">
      <c r="B66" s="64">
        <f t="shared" si="0"/>
        <v>64</v>
      </c>
      <c r="C66" s="66" t="s">
        <v>155</v>
      </c>
      <c r="D66" s="24" t="str">
        <f t="shared" si="1"/>
        <v>64　秋萩帖</v>
      </c>
      <c r="I66" s="24"/>
      <c r="J66" s="70"/>
      <c r="K66" s="70"/>
    </row>
    <row r="67" spans="2:11" ht="13.5" customHeight="1" x14ac:dyDescent="0.15">
      <c r="B67" s="64">
        <f t="shared" si="0"/>
        <v>65</v>
      </c>
      <c r="C67" s="66" t="s">
        <v>156</v>
      </c>
      <c r="D67" s="24" t="str">
        <f t="shared" si="1"/>
        <v>65　継色紙</v>
      </c>
      <c r="I67" s="24"/>
      <c r="J67" s="70"/>
      <c r="K67" s="70"/>
    </row>
    <row r="68" spans="2:11" ht="13.5" customHeight="1" x14ac:dyDescent="0.15">
      <c r="B68" s="64">
        <f t="shared" ref="B68:B87" si="3">ROW()-2</f>
        <v>66</v>
      </c>
      <c r="C68" s="66" t="s">
        <v>157</v>
      </c>
      <c r="D68" s="24" t="str">
        <f t="shared" ref="D68:D87" si="4">B68&amp;"　"&amp;C68</f>
        <v>66　本阿弥切</v>
      </c>
      <c r="I68" s="24"/>
      <c r="J68" s="70"/>
      <c r="K68" s="70"/>
    </row>
    <row r="69" spans="2:11" ht="13.5" customHeight="1" x14ac:dyDescent="0.15">
      <c r="B69" s="64">
        <f t="shared" si="3"/>
        <v>67</v>
      </c>
      <c r="C69" s="66" t="s">
        <v>158</v>
      </c>
      <c r="D69" s="24" t="str">
        <f t="shared" si="4"/>
        <v>67　小島切</v>
      </c>
    </row>
    <row r="70" spans="2:11" ht="13.5" customHeight="1" x14ac:dyDescent="0.15">
      <c r="B70" s="64">
        <f t="shared" si="3"/>
        <v>68</v>
      </c>
      <c r="C70" s="66" t="s">
        <v>159</v>
      </c>
      <c r="D70" s="24" t="str">
        <f t="shared" si="4"/>
        <v>68　御物和漢朗詠集</v>
      </c>
    </row>
    <row r="71" spans="2:11" ht="13.5" customHeight="1" x14ac:dyDescent="0.15">
      <c r="B71" s="64">
        <f t="shared" si="3"/>
        <v>69</v>
      </c>
      <c r="C71" s="66" t="s">
        <v>160</v>
      </c>
      <c r="D71" s="24" t="str">
        <f t="shared" si="4"/>
        <v>69　蓬󠄀莱切（五首一紙）</v>
      </c>
    </row>
    <row r="72" spans="2:11" ht="13.5" customHeight="1" x14ac:dyDescent="0.15">
      <c r="B72" s="64">
        <f t="shared" si="3"/>
        <v>70</v>
      </c>
      <c r="C72" s="66" t="s">
        <v>161</v>
      </c>
      <c r="D72" s="24" t="str">
        <f t="shared" si="4"/>
        <v>70　桂本万葉集</v>
      </c>
    </row>
    <row r="73" spans="2:11" ht="13.5" customHeight="1" x14ac:dyDescent="0.15">
      <c r="B73" s="64">
        <f t="shared" si="3"/>
        <v>71</v>
      </c>
      <c r="C73" s="66" t="s">
        <v>162</v>
      </c>
      <c r="D73" s="24" t="str">
        <f t="shared" si="4"/>
        <v>71　枡色紙</v>
      </c>
    </row>
    <row r="74" spans="2:11" ht="13.5" customHeight="1" x14ac:dyDescent="0.15">
      <c r="B74" s="64">
        <f t="shared" si="3"/>
        <v>72</v>
      </c>
      <c r="C74" s="66" t="s">
        <v>163</v>
      </c>
      <c r="D74" s="24" t="str">
        <f t="shared" si="4"/>
        <v>72　曼殊院本古今集</v>
      </c>
    </row>
    <row r="75" spans="2:11" ht="13.5" customHeight="1" x14ac:dyDescent="0.15">
      <c r="B75" s="64">
        <f t="shared" si="3"/>
        <v>73</v>
      </c>
      <c r="C75" s="66" t="s">
        <v>164</v>
      </c>
      <c r="D75" s="24" t="str">
        <f t="shared" si="4"/>
        <v>73　香紙切</v>
      </c>
    </row>
    <row r="76" spans="2:11" ht="13.5" customHeight="1" x14ac:dyDescent="0.15">
      <c r="B76" s="64">
        <f t="shared" si="3"/>
        <v>74</v>
      </c>
      <c r="C76" s="66" t="s">
        <v>165</v>
      </c>
      <c r="D76" s="24" t="str">
        <f t="shared" si="4"/>
        <v>74　関戸本古今集</v>
      </c>
    </row>
    <row r="77" spans="2:11" ht="13.5" customHeight="1" x14ac:dyDescent="0.15">
      <c r="B77" s="64">
        <f t="shared" si="3"/>
        <v>75</v>
      </c>
      <c r="C77" s="66" t="s">
        <v>166</v>
      </c>
      <c r="D77" s="24" t="str">
        <f t="shared" si="4"/>
        <v>75　針切</v>
      </c>
    </row>
    <row r="78" spans="2:11" ht="13.5" customHeight="1" x14ac:dyDescent="0.15">
      <c r="B78" s="64">
        <f t="shared" si="3"/>
        <v>76</v>
      </c>
      <c r="C78" s="66" t="s">
        <v>167</v>
      </c>
      <c r="D78" s="24" t="str">
        <f t="shared" si="4"/>
        <v>76　和泉式部続集切</v>
      </c>
    </row>
    <row r="79" spans="2:11" ht="13.5" customHeight="1" x14ac:dyDescent="0.15">
      <c r="B79" s="64">
        <f t="shared" si="3"/>
        <v>77</v>
      </c>
      <c r="C79" s="66" t="s">
        <v>168</v>
      </c>
      <c r="D79" s="24" t="str">
        <f t="shared" si="4"/>
        <v>77　藍紙本万葉集</v>
      </c>
    </row>
    <row r="80" spans="2:11" ht="13.5" customHeight="1" x14ac:dyDescent="0.15">
      <c r="B80" s="64">
        <f t="shared" si="3"/>
        <v>78</v>
      </c>
      <c r="C80" s="66" t="s">
        <v>169</v>
      </c>
      <c r="D80" s="24" t="str">
        <f t="shared" si="4"/>
        <v>78　西本願寺三十六人集伊勢集</v>
      </c>
    </row>
    <row r="81" spans="2:4" ht="13.5" customHeight="1" x14ac:dyDescent="0.15">
      <c r="B81" s="64">
        <f t="shared" si="3"/>
        <v>79</v>
      </c>
      <c r="C81" s="66" t="s">
        <v>170</v>
      </c>
      <c r="D81" s="24" t="str">
        <f t="shared" si="4"/>
        <v>79　元永本古今集</v>
      </c>
    </row>
    <row r="82" spans="2:4" ht="13.5" customHeight="1" x14ac:dyDescent="0.15">
      <c r="B82" s="64">
        <f t="shared" si="3"/>
        <v>80</v>
      </c>
      <c r="C82" s="66" t="s">
        <v>171</v>
      </c>
      <c r="D82" s="24" t="str">
        <f t="shared" si="4"/>
        <v>80　筋切　通切</v>
      </c>
    </row>
    <row r="83" spans="2:4" ht="13.5" customHeight="1" x14ac:dyDescent="0.15">
      <c r="B83" s="64">
        <f t="shared" si="3"/>
        <v>81</v>
      </c>
      <c r="C83" s="66" t="s">
        <v>172</v>
      </c>
      <c r="D83" s="24" t="str">
        <f t="shared" si="4"/>
        <v>81　中務集</v>
      </c>
    </row>
    <row r="84" spans="2:4" ht="13.5" customHeight="1" x14ac:dyDescent="0.15">
      <c r="B84" s="64">
        <f t="shared" si="3"/>
        <v>82</v>
      </c>
      <c r="C84" s="66" t="s">
        <v>173</v>
      </c>
      <c r="D84" s="24" t="str">
        <f t="shared" si="4"/>
        <v>82　一条攝政集</v>
      </c>
    </row>
    <row r="85" spans="2:4" ht="13.5" customHeight="1" x14ac:dyDescent="0.15">
      <c r="B85" s="64">
        <f t="shared" si="3"/>
        <v>83</v>
      </c>
      <c r="C85" s="66" t="s">
        <v>242</v>
      </c>
      <c r="D85" s="24" t="str">
        <f t="shared" si="4"/>
        <v>83　殷－唐（書道全集別卷　印譜中国第一部）</v>
      </c>
    </row>
    <row r="86" spans="2:4" ht="13.5" customHeight="1" x14ac:dyDescent="0.15">
      <c r="B86" s="64">
        <f t="shared" si="3"/>
        <v>84</v>
      </c>
      <c r="C86" s="66" t="s">
        <v>243</v>
      </c>
      <c r="D86" s="24" t="str">
        <f>B86&amp;"　"&amp;C86</f>
        <v>84　古璽－北朝印（書道講座６篆刻）</v>
      </c>
    </row>
    <row r="87" spans="2:4" ht="13.5" customHeight="1" x14ac:dyDescent="0.15">
      <c r="B87" s="64">
        <f t="shared" si="3"/>
        <v>85</v>
      </c>
      <c r="C87" s="66" t="s">
        <v>174</v>
      </c>
      <c r="D87" s="24" t="str">
        <f t="shared" si="4"/>
        <v>85　篆刻全集№1、№2</v>
      </c>
    </row>
  </sheetData>
  <sheetProtection selectLockedCells="1" selectUnlockedCells="1"/>
  <mergeCells count="8">
    <mergeCell ref="P9:Q9"/>
    <mergeCell ref="P10:Q10"/>
    <mergeCell ref="P3:Q3"/>
    <mergeCell ref="P4:Q4"/>
    <mergeCell ref="P5:Q5"/>
    <mergeCell ref="P6:Q6"/>
    <mergeCell ref="P7:Q7"/>
    <mergeCell ref="P8:Q8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A6B87-FAD9-471A-B510-AFECFC101831}">
  <sheetPr>
    <pageSetUpPr fitToPage="1"/>
  </sheetPr>
  <dimension ref="A1:L50"/>
  <sheetViews>
    <sheetView zoomScaleNormal="100" workbookViewId="0">
      <selection activeCell="D49" sqref="D49"/>
    </sheetView>
  </sheetViews>
  <sheetFormatPr defaultColWidth="8.75" defaultRowHeight="15" customHeight="1" x14ac:dyDescent="0.15"/>
  <cols>
    <col min="1" max="10" width="10" style="3" customWidth="1"/>
    <col min="11" max="11" width="9.625" style="3" customWidth="1"/>
    <col min="12" max="16384" width="8.75" style="3"/>
  </cols>
  <sheetData>
    <row r="1" spans="1:12" s="2" customFormat="1" ht="27.6" customHeight="1" x14ac:dyDescent="0.15">
      <c r="A1" s="122" t="s">
        <v>80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2" s="2" customFormat="1" ht="6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ht="15" customHeight="1" x14ac:dyDescent="0.15">
      <c r="B3" s="3" t="s">
        <v>7</v>
      </c>
    </row>
    <row r="4" spans="1:12" ht="15" customHeight="1" x14ac:dyDescent="0.15">
      <c r="B4" s="3" t="s">
        <v>79</v>
      </c>
    </row>
    <row r="5" spans="1:12" ht="6" customHeight="1" x14ac:dyDescent="0.15"/>
    <row r="6" spans="1:12" ht="20.100000000000001" customHeight="1" x14ac:dyDescent="0.15">
      <c r="A6" s="44"/>
      <c r="B6" s="4" t="s">
        <v>9</v>
      </c>
      <c r="C6" s="5" t="s">
        <v>10</v>
      </c>
      <c r="D6" s="4" t="s">
        <v>11</v>
      </c>
      <c r="E6" s="5" t="s">
        <v>10</v>
      </c>
      <c r="F6" s="6" t="s">
        <v>12</v>
      </c>
      <c r="G6" s="6" t="s">
        <v>13</v>
      </c>
      <c r="H6" s="6" t="s">
        <v>14</v>
      </c>
      <c r="I6" s="6" t="s">
        <v>5</v>
      </c>
      <c r="J6" s="6" t="s">
        <v>4</v>
      </c>
    </row>
    <row r="7" spans="1:12" ht="20.100000000000001" customHeight="1" x14ac:dyDescent="0.15">
      <c r="A7" s="45" t="s">
        <v>31</v>
      </c>
      <c r="B7" s="46"/>
      <c r="C7" s="45" t="s">
        <v>8</v>
      </c>
      <c r="D7" s="10"/>
      <c r="E7" s="10"/>
      <c r="F7" s="7"/>
      <c r="G7" s="184" t="s">
        <v>87</v>
      </c>
      <c r="H7" s="185"/>
      <c r="I7" s="185"/>
      <c r="J7" s="186"/>
    </row>
    <row r="8" spans="1:12" ht="20.100000000000001" customHeight="1" x14ac:dyDescent="0.15">
      <c r="A8" s="8"/>
      <c r="B8" s="9"/>
      <c r="C8" s="8"/>
      <c r="D8" s="11"/>
      <c r="E8" s="11"/>
      <c r="F8" s="9"/>
      <c r="G8" s="182"/>
      <c r="H8" s="187"/>
      <c r="I8" s="187"/>
      <c r="J8" s="183"/>
    </row>
    <row r="9" spans="1:12" ht="20.100000000000001" customHeight="1" x14ac:dyDescent="0.15">
      <c r="A9" s="14" t="s">
        <v>15</v>
      </c>
      <c r="B9" s="13"/>
      <c r="C9" s="13"/>
      <c r="D9" s="13"/>
      <c r="E9" s="17"/>
      <c r="F9" s="19" t="s">
        <v>17</v>
      </c>
      <c r="G9" s="10"/>
      <c r="H9" s="10"/>
      <c r="I9" s="10"/>
      <c r="J9" s="7"/>
    </row>
    <row r="10" spans="1:12" ht="20.100000000000001" customHeight="1" x14ac:dyDescent="0.15">
      <c r="A10" s="15" t="s">
        <v>16</v>
      </c>
      <c r="E10" s="16"/>
      <c r="F10" s="18"/>
      <c r="J10" s="16"/>
    </row>
    <row r="11" spans="1:12" ht="10.15" customHeight="1" x14ac:dyDescent="0.15">
      <c r="A11" s="8"/>
      <c r="B11" s="11"/>
      <c r="C11" s="11"/>
      <c r="D11" s="11"/>
      <c r="E11" s="9"/>
      <c r="F11" s="8"/>
      <c r="G11" s="11"/>
      <c r="H11" s="11"/>
      <c r="I11" s="11"/>
      <c r="J11" s="9"/>
    </row>
    <row r="12" spans="1:12" ht="20.100000000000001" customHeight="1" x14ac:dyDescent="0.15">
      <c r="A12" s="45" t="s">
        <v>18</v>
      </c>
      <c r="B12" s="10"/>
      <c r="C12" s="10"/>
      <c r="D12" s="7"/>
      <c r="E12" s="45" t="s">
        <v>19</v>
      </c>
      <c r="F12" s="20"/>
      <c r="G12" s="20"/>
      <c r="H12" s="20"/>
      <c r="I12" s="20" t="s">
        <v>20</v>
      </c>
      <c r="J12" s="21"/>
    </row>
    <row r="13" spans="1:12" ht="20.100000000000001" customHeight="1" x14ac:dyDescent="0.15">
      <c r="A13" s="49" t="s">
        <v>88</v>
      </c>
      <c r="B13" s="11"/>
      <c r="C13" s="11"/>
      <c r="D13" s="9"/>
      <c r="E13" s="8"/>
      <c r="F13" s="11"/>
      <c r="G13" s="11"/>
      <c r="H13" s="11"/>
      <c r="I13" s="11"/>
      <c r="J13" s="9"/>
    </row>
    <row r="14" spans="1:12" s="12" customFormat="1" ht="20.100000000000001" customHeight="1" x14ac:dyDescent="0.15">
      <c r="A14" s="47" t="s">
        <v>32</v>
      </c>
      <c r="B14" s="48"/>
      <c r="C14" s="52"/>
      <c r="D14" s="20"/>
      <c r="E14" s="52"/>
      <c r="F14" s="20"/>
      <c r="G14" s="20"/>
      <c r="H14" s="20"/>
      <c r="I14" s="20"/>
      <c r="J14" s="22"/>
    </row>
    <row r="15" spans="1:12" ht="20.100000000000001" customHeight="1" x14ac:dyDescent="0.15">
      <c r="A15" s="8"/>
      <c r="B15" s="11"/>
      <c r="C15" s="54" t="s">
        <v>89</v>
      </c>
      <c r="D15" s="11"/>
      <c r="E15" s="53" t="s">
        <v>90</v>
      </c>
      <c r="F15" s="11"/>
      <c r="G15" s="11"/>
      <c r="H15" s="11"/>
      <c r="I15" s="11"/>
      <c r="J15" s="9"/>
    </row>
    <row r="16" spans="1:12" ht="6" customHeight="1" x14ac:dyDescent="0.15">
      <c r="L16" s="42"/>
    </row>
    <row r="17" spans="1:11" ht="20.100000000000001" customHeight="1" x14ac:dyDescent="0.15">
      <c r="A17" s="41" t="s">
        <v>68</v>
      </c>
    </row>
    <row r="18" spans="1:11" s="42" customFormat="1" ht="18" customHeight="1" x14ac:dyDescent="0.15">
      <c r="A18" s="3" t="s">
        <v>73</v>
      </c>
    </row>
    <row r="19" spans="1:11" s="42" customFormat="1" ht="18" customHeight="1" x14ac:dyDescent="0.15">
      <c r="A19" s="3" t="s">
        <v>81</v>
      </c>
      <c r="K19" s="50"/>
    </row>
    <row r="20" spans="1:11" s="42" customFormat="1" ht="18" customHeight="1" x14ac:dyDescent="0.15">
      <c r="A20" s="42" t="s">
        <v>74</v>
      </c>
      <c r="F20" s="25" t="s">
        <v>75</v>
      </c>
      <c r="G20" s="25"/>
      <c r="H20" s="25"/>
      <c r="I20" s="25"/>
      <c r="J20" s="25"/>
      <c r="K20" s="50"/>
    </row>
    <row r="21" spans="1:11" s="42" customFormat="1" ht="18" customHeight="1" x14ac:dyDescent="0.15">
      <c r="A21" s="42" t="s">
        <v>69</v>
      </c>
      <c r="F21" s="25" t="s">
        <v>76</v>
      </c>
      <c r="K21" s="50"/>
    </row>
    <row r="22" spans="1:11" ht="5.65" customHeight="1" x14ac:dyDescent="0.15"/>
    <row r="23" spans="1:11" ht="20.100000000000001" customHeight="1" x14ac:dyDescent="0.15">
      <c r="A23" s="156" t="s">
        <v>54</v>
      </c>
      <c r="B23" s="127"/>
      <c r="C23" s="156" t="s">
        <v>55</v>
      </c>
      <c r="D23" s="126"/>
      <c r="E23" s="126"/>
      <c r="F23" s="127"/>
      <c r="G23" s="123" t="s">
        <v>56</v>
      </c>
      <c r="H23" s="123"/>
      <c r="I23" s="188" t="s">
        <v>57</v>
      </c>
      <c r="J23" s="147"/>
    </row>
    <row r="24" spans="1:11" ht="20.100000000000001" customHeight="1" x14ac:dyDescent="0.15">
      <c r="A24" s="157"/>
      <c r="B24" s="149"/>
      <c r="C24" s="6" t="s">
        <v>33</v>
      </c>
      <c r="D24" s="189" t="s">
        <v>34</v>
      </c>
      <c r="E24" s="189"/>
      <c r="F24" s="6" t="s">
        <v>35</v>
      </c>
      <c r="G24" s="123"/>
      <c r="H24" s="123"/>
      <c r="I24" s="157" t="s">
        <v>59</v>
      </c>
      <c r="J24" s="149"/>
    </row>
    <row r="25" spans="1:11" ht="24" customHeight="1" x14ac:dyDescent="0.15">
      <c r="A25" s="24" t="s">
        <v>0</v>
      </c>
      <c r="B25" s="23" t="s">
        <v>42</v>
      </c>
      <c r="C25" s="6" t="s">
        <v>2</v>
      </c>
      <c r="D25" s="123" t="s">
        <v>28</v>
      </c>
      <c r="E25" s="123"/>
      <c r="F25" s="23" t="s">
        <v>44</v>
      </c>
      <c r="G25" s="6" t="s">
        <v>4</v>
      </c>
      <c r="H25" s="23" t="s">
        <v>49</v>
      </c>
      <c r="I25" s="156" t="s">
        <v>62</v>
      </c>
      <c r="J25" s="127"/>
    </row>
    <row r="26" spans="1:11" ht="24" customHeight="1" x14ac:dyDescent="0.15">
      <c r="A26" s="24" t="s">
        <v>21</v>
      </c>
      <c r="B26" s="23" t="s">
        <v>43</v>
      </c>
      <c r="C26" s="6" t="s">
        <v>3</v>
      </c>
      <c r="D26" s="123" t="s">
        <v>29</v>
      </c>
      <c r="E26" s="123"/>
      <c r="F26" s="23" t="s">
        <v>45</v>
      </c>
      <c r="G26" s="6" t="s">
        <v>6</v>
      </c>
      <c r="H26" s="23" t="s">
        <v>49</v>
      </c>
      <c r="I26" s="26" t="s">
        <v>60</v>
      </c>
      <c r="J26" s="27"/>
    </row>
    <row r="27" spans="1:11" ht="24" customHeight="1" x14ac:dyDescent="0.15">
      <c r="A27" s="24" t="s">
        <v>1</v>
      </c>
      <c r="B27" s="23" t="s">
        <v>41</v>
      </c>
      <c r="C27" s="6" t="s">
        <v>22</v>
      </c>
      <c r="D27" s="123" t="s">
        <v>36</v>
      </c>
      <c r="E27" s="123"/>
      <c r="F27" s="23" t="s">
        <v>46</v>
      </c>
      <c r="G27" s="6" t="s">
        <v>51</v>
      </c>
      <c r="H27" s="23" t="s">
        <v>45</v>
      </c>
      <c r="I27" s="18" t="s">
        <v>61</v>
      </c>
      <c r="J27" s="28" t="s">
        <v>66</v>
      </c>
    </row>
    <row r="28" spans="1:11" ht="24" customHeight="1" x14ac:dyDescent="0.15">
      <c r="A28" s="29"/>
      <c r="B28" s="30"/>
      <c r="C28" s="6" t="s">
        <v>23</v>
      </c>
      <c r="D28" s="123" t="s">
        <v>30</v>
      </c>
      <c r="E28" s="123"/>
      <c r="F28" s="23" t="s">
        <v>46</v>
      </c>
      <c r="G28" s="6" t="s">
        <v>52</v>
      </c>
      <c r="H28" s="23" t="s">
        <v>47</v>
      </c>
      <c r="I28" s="182" t="s">
        <v>82</v>
      </c>
      <c r="J28" s="183"/>
    </row>
    <row r="29" spans="1:11" ht="24" customHeight="1" x14ac:dyDescent="0.15">
      <c r="A29" s="31"/>
      <c r="B29" s="32"/>
      <c r="C29" s="6" t="s">
        <v>24</v>
      </c>
      <c r="D29" s="123" t="s">
        <v>37</v>
      </c>
      <c r="E29" s="123"/>
      <c r="F29" s="23" t="s">
        <v>47</v>
      </c>
      <c r="G29" s="6" t="s">
        <v>53</v>
      </c>
      <c r="H29" s="23" t="s">
        <v>50</v>
      </c>
      <c r="I29" s="156" t="s">
        <v>63</v>
      </c>
      <c r="J29" s="127"/>
    </row>
    <row r="30" spans="1:11" ht="24" customHeight="1" x14ac:dyDescent="0.15">
      <c r="A30" s="31"/>
      <c r="B30" s="32"/>
      <c r="C30" s="6" t="s">
        <v>25</v>
      </c>
      <c r="D30" s="123" t="s">
        <v>38</v>
      </c>
      <c r="E30" s="123"/>
      <c r="F30" s="23" t="s">
        <v>47</v>
      </c>
      <c r="G30" s="6" t="s">
        <v>1</v>
      </c>
      <c r="H30" s="23" t="s">
        <v>48</v>
      </c>
      <c r="I30" s="26" t="s">
        <v>64</v>
      </c>
      <c r="J30" s="27"/>
    </row>
    <row r="31" spans="1:11" ht="24" customHeight="1" x14ac:dyDescent="0.15">
      <c r="A31" s="31"/>
      <c r="B31" s="32"/>
      <c r="C31" s="6" t="s">
        <v>26</v>
      </c>
      <c r="D31" s="123" t="s">
        <v>39</v>
      </c>
      <c r="E31" s="123"/>
      <c r="F31" s="23" t="s">
        <v>48</v>
      </c>
      <c r="G31" s="29"/>
      <c r="H31" s="30"/>
      <c r="I31" s="18" t="s">
        <v>61</v>
      </c>
      <c r="J31" s="28" t="s">
        <v>66</v>
      </c>
    </row>
    <row r="32" spans="1:11" ht="24" customHeight="1" x14ac:dyDescent="0.15">
      <c r="A32" s="33"/>
      <c r="B32" s="34"/>
      <c r="C32" s="6" t="s">
        <v>27</v>
      </c>
      <c r="D32" s="123" t="s">
        <v>40</v>
      </c>
      <c r="E32" s="123"/>
      <c r="F32" s="23" t="s">
        <v>48</v>
      </c>
      <c r="G32" s="33"/>
      <c r="H32" s="34"/>
      <c r="I32" s="182" t="s">
        <v>82</v>
      </c>
      <c r="J32" s="183"/>
    </row>
    <row r="33" spans="1:10" ht="30" customHeight="1" x14ac:dyDescent="0.15">
      <c r="A33" s="35" t="s">
        <v>67</v>
      </c>
      <c r="B33" s="36"/>
      <c r="C33" s="37"/>
      <c r="D33" s="37"/>
      <c r="E33" s="37"/>
      <c r="F33" s="38"/>
      <c r="G33" s="36"/>
      <c r="H33" s="39" t="s">
        <v>65</v>
      </c>
      <c r="I33" s="36"/>
      <c r="J33" s="40" t="s">
        <v>58</v>
      </c>
    </row>
    <row r="34" spans="1:10" s="43" customFormat="1" ht="21" customHeight="1" x14ac:dyDescent="0.15">
      <c r="A34" s="179" t="s">
        <v>77</v>
      </c>
      <c r="B34" s="179"/>
      <c r="C34" s="179"/>
      <c r="D34" s="179"/>
      <c r="E34" s="179"/>
      <c r="F34" s="179"/>
      <c r="G34" s="179"/>
      <c r="H34" s="179"/>
      <c r="I34" s="179"/>
      <c r="J34" s="179"/>
    </row>
    <row r="35" spans="1:10" ht="25.15" customHeight="1" x14ac:dyDescent="0.15">
      <c r="A35" s="42" t="s">
        <v>91</v>
      </c>
    </row>
    <row r="36" spans="1:10" ht="20.100000000000001" customHeight="1" x14ac:dyDescent="0.15">
      <c r="A36" s="42" t="s">
        <v>92</v>
      </c>
    </row>
    <row r="37" spans="1:10" ht="20.100000000000001" customHeight="1" x14ac:dyDescent="0.15">
      <c r="A37" s="42" t="s">
        <v>70</v>
      </c>
    </row>
    <row r="38" spans="1:10" ht="20.100000000000001" customHeight="1" x14ac:dyDescent="0.15">
      <c r="A38" s="42"/>
      <c r="B38" s="51" t="s">
        <v>86</v>
      </c>
    </row>
    <row r="39" spans="1:10" ht="20.100000000000001" customHeight="1" x14ac:dyDescent="0.15">
      <c r="A39" s="42" t="s">
        <v>83</v>
      </c>
    </row>
    <row r="40" spans="1:10" ht="20.100000000000001" customHeight="1" x14ac:dyDescent="0.15">
      <c r="A40" s="42" t="s">
        <v>78</v>
      </c>
    </row>
    <row r="41" spans="1:10" ht="20.100000000000001" customHeight="1" x14ac:dyDescent="0.15">
      <c r="A41" s="42" t="s">
        <v>71</v>
      </c>
    </row>
    <row r="42" spans="1:10" ht="20.100000000000001" customHeight="1" x14ac:dyDescent="0.15">
      <c r="A42" s="42" t="s">
        <v>72</v>
      </c>
    </row>
    <row r="43" spans="1:10" ht="20.100000000000001" customHeight="1" x14ac:dyDescent="0.15">
      <c r="A43" s="42" t="s">
        <v>84</v>
      </c>
      <c r="H43" s="51" t="s">
        <v>85</v>
      </c>
    </row>
    <row r="44" spans="1:10" ht="20.100000000000001" customHeight="1" x14ac:dyDescent="0.15">
      <c r="A44" s="42"/>
    </row>
    <row r="45" spans="1:10" ht="20.100000000000001" customHeight="1" x14ac:dyDescent="0.15">
      <c r="A45" s="42"/>
    </row>
    <row r="46" spans="1:10" ht="20.100000000000001" customHeight="1" x14ac:dyDescent="0.15">
      <c r="A46" s="42"/>
    </row>
    <row r="47" spans="1:10" ht="20.100000000000001" customHeight="1" x14ac:dyDescent="0.15"/>
    <row r="48" spans="1:10" ht="20.100000000000001" customHeight="1" x14ac:dyDescent="0.15"/>
    <row r="49" ht="20.100000000000001" customHeight="1" x14ac:dyDescent="0.15"/>
    <row r="50" ht="20.100000000000001" customHeight="1" x14ac:dyDescent="0.15"/>
  </sheetData>
  <mergeCells count="21">
    <mergeCell ref="A1:J1"/>
    <mergeCell ref="G7:J8"/>
    <mergeCell ref="A23:B24"/>
    <mergeCell ref="C23:F23"/>
    <mergeCell ref="G23:H24"/>
    <mergeCell ref="I23:J23"/>
    <mergeCell ref="D24:E24"/>
    <mergeCell ref="I24:J24"/>
    <mergeCell ref="D25:E25"/>
    <mergeCell ref="I25:J25"/>
    <mergeCell ref="D26:E26"/>
    <mergeCell ref="D27:E27"/>
    <mergeCell ref="D28:E28"/>
    <mergeCell ref="I28:J28"/>
    <mergeCell ref="A34:J34"/>
    <mergeCell ref="D29:E29"/>
    <mergeCell ref="I29:J29"/>
    <mergeCell ref="D30:E30"/>
    <mergeCell ref="D31:E31"/>
    <mergeCell ref="D32:E32"/>
    <mergeCell ref="I32:J32"/>
  </mergeCells>
  <phoneticPr fontId="1"/>
  <hyperlinks>
    <hyperlink ref="B38" r:id="rId1" xr:uid="{5A7E03C4-B4EE-4BB5-BA0E-60D5DC24D544}"/>
    <hyperlink ref="H43" r:id="rId2" xr:uid="{9E43575A-E5F9-4EE1-9A31-47292615E9D0}"/>
  </hyperlinks>
  <pageMargins left="0.19685039370078741" right="0.19685039370078741" top="0.35433070866141736" bottom="0.35433070866141736" header="0.31496062992125984" footer="0.31496062992125984"/>
  <pageSetup paperSize="9" scale="99" orientation="portrait" horizontalDpi="360" verticalDpi="36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【計算式】B.出品料</vt:lpstr>
      <vt:lpstr>【保護】リスト</vt:lpstr>
      <vt:lpstr>B.出品料</vt:lpstr>
      <vt:lpstr>【計算式】B.出品料!Print_Area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owner</cp:lastModifiedBy>
  <cp:lastPrinted>2025-01-23T07:08:36Z</cp:lastPrinted>
  <dcterms:created xsi:type="dcterms:W3CDTF">2017-09-05T04:13:50Z</dcterms:created>
  <dcterms:modified xsi:type="dcterms:W3CDTF">2025-02-17T06:19:25Z</dcterms:modified>
</cp:coreProperties>
</file>